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225" windowWidth="15180" windowHeight="9225" tabRatio="726" activeTab="0"/>
  </bookViews>
  <sheets>
    <sheet name="Dashboard" sheetId="1" r:id="rId1"/>
    <sheet name="Results" sheetId="2" r:id="rId2"/>
    <sheet name="Instructions" sheetId="3" r:id="rId3"/>
    <sheet name="Test Cases" sheetId="4" r:id="rId4"/>
    <sheet name="Appendix" sheetId="5" r:id="rId5"/>
    <sheet name="Change Log" sheetId="6" r:id="rId6"/>
  </sheets>
  <definedNames>
    <definedName name="_xlnm._FilterDatabase" localSheetId="3" hidden="1">'Test Cases'!$A$2:$K$23</definedName>
    <definedName name="_xlfn.COUNTIFS" hidden="1">#NAME?</definedName>
    <definedName name="_xlnm.Print_Area" localSheetId="4">'Appendix'!$A$1:$N$30</definedName>
    <definedName name="_xlnm.Print_Area" localSheetId="5">'Change Log'!$A$1:$D$14</definedName>
    <definedName name="_xlnm.Print_Area" localSheetId="0">'Dashboard'!$A$1:$C$41</definedName>
    <definedName name="_xlnm.Print_Area" localSheetId="2">'Instructions'!$A$1:$N$35</definedName>
    <definedName name="_xlnm.Print_Area" localSheetId="1">'Results'!$A$1:$P$14</definedName>
    <definedName name="_xlnm.Print_Area" localSheetId="3">'Test Cases'!$A$1:$J$22</definedName>
    <definedName name="_xlnm.Print_Titles" localSheetId="3">'Test Cases'!$2:$2</definedName>
  </definedNames>
  <calcPr fullCalcOnLoad="1"/>
</workbook>
</file>

<file path=xl/sharedStrings.xml><?xml version="1.0" encoding="utf-8"?>
<sst xmlns="http://schemas.openxmlformats.org/spreadsheetml/2006/main" count="367" uniqueCount="283">
  <si>
    <t>NOTICE:</t>
  </si>
  <si>
    <t>General Testing Information</t>
  </si>
  <si>
    <t>Agency Name:</t>
  </si>
  <si>
    <t>Test Location:</t>
  </si>
  <si>
    <t>Test Date:</t>
  </si>
  <si>
    <t>Name of Tester:</t>
  </si>
  <si>
    <t>Status</t>
  </si>
  <si>
    <t>Pass</t>
  </si>
  <si>
    <t>Fail</t>
  </si>
  <si>
    <t>Name:</t>
  </si>
  <si>
    <t>Org:</t>
  </si>
  <si>
    <t>Title:</t>
  </si>
  <si>
    <t>Phone:</t>
  </si>
  <si>
    <t>E-mail:</t>
  </si>
  <si>
    <t>Test ID</t>
  </si>
  <si>
    <t>Test Method</t>
  </si>
  <si>
    <t>Expected Results</t>
  </si>
  <si>
    <t>Actual Results</t>
  </si>
  <si>
    <t>Ignore fields below</t>
  </si>
  <si>
    <t>INSTRUCTIONS:</t>
  </si>
  <si>
    <t>N/A</t>
  </si>
  <si>
    <t>Info</t>
  </si>
  <si>
    <t>Blank</t>
  </si>
  <si>
    <t>Available</t>
  </si>
  <si>
    <t>Test (Automated)</t>
  </si>
  <si>
    <t>Test (Manual)</t>
  </si>
  <si>
    <t>Complete</t>
  </si>
  <si>
    <t>All SCSEM Tests</t>
  </si>
  <si>
    <t>NIST ID</t>
  </si>
  <si>
    <t>Do not edit below</t>
  </si>
  <si>
    <t>Instructions</t>
  </si>
  <si>
    <t>Test Cases Legend:</t>
  </si>
  <si>
    <t>Notes/Evidence</t>
  </si>
  <si>
    <t>Appendix</t>
  </si>
  <si>
    <t>SCSEM Sources:</t>
  </si>
  <si>
    <t>Out of Scope Controls - Physical Security or Disclosure Controls</t>
  </si>
  <si>
    <t>Reason: Tested in the Safeguard Disclosure Security Evaluation Matrix (SDSEM)</t>
  </si>
  <si>
    <t>Reason: Tested in the Management, Operational and Technical (MOT) SCSEM</t>
  </si>
  <si>
    <t>Out of Scope Controls - Policy &amp; Procedural Controls</t>
  </si>
  <si>
    <t>Reason: Not required by Publication 1075.  See Publication 1075 for more details.</t>
  </si>
  <si>
    <t>Version</t>
  </si>
  <si>
    <t>Date</t>
  </si>
  <si>
    <t>Description of Changes</t>
  </si>
  <si>
    <t>Change Log</t>
  </si>
  <si>
    <t>Test Cases</t>
  </si>
  <si>
    <t>Input of test results starting with this row require corresponding Test IDs in Column A. Insert new rows above here.</t>
  </si>
  <si>
    <t>First Release</t>
  </si>
  <si>
    <t>Mapping of test case requirements to one or more NIST SP 800-53 control identifiers for reporting purposes.</t>
  </si>
  <si>
    <t>▪ Test Method:</t>
  </si>
  <si>
    <t>▪ Test Objective</t>
  </si>
  <si>
    <t>▪ Status</t>
  </si>
  <si>
    <t>▪ Test ID</t>
  </si>
  <si>
    <t>▪ NIST ID</t>
  </si>
  <si>
    <t>▪ Test Procedures</t>
  </si>
  <si>
    <t>Provides a description of the acceptable conditions allowed as a result of the test procedure execution.</t>
  </si>
  <si>
    <t>▪ Notes/Evidence</t>
  </si>
  <si>
    <t>Test Objective</t>
  </si>
  <si>
    <t>Author</t>
  </si>
  <si>
    <t>Agency Representatives and Contact Information</t>
  </si>
  <si>
    <t>This SCSEM was designed to comply with Section 508 of the Rehabilitation Act</t>
  </si>
  <si>
    <t>Testing Results</t>
  </si>
  <si>
    <t>Introduction and Purpose:</t>
  </si>
  <si>
    <t xml:space="preserve">Pre-populated number to uniquely identify SCSEM test cases.  The ID format  includes the platform, platform version </t>
  </si>
  <si>
    <t>and a unique number (01-XX) and can therefore be easily identified after the test has been executed.</t>
  </si>
  <si>
    <t xml:space="preserve">The test case is executed by Interview, Examine or Test methods in accordance with the test methodology specified </t>
  </si>
  <si>
    <t xml:space="preserve">in NIST SP 800-53A.  In test plans where SCAP testing is available, Automated and Manual indicators are added to </t>
  </si>
  <si>
    <t>the Test method to indicate whether the test can be accomplished through the SCAP tool.</t>
  </si>
  <si>
    <t xml:space="preserve">Description of specifically what the test is designed to accomplish.  The objective should be a summary of the </t>
  </si>
  <si>
    <t>test case and expected results.</t>
  </si>
  <si>
    <t xml:space="preserve">A detailed description of the step-by-step instructions to be followed by the tester.  The test procedures should be </t>
  </si>
  <si>
    <t>executed using the applicable NIST 800-53A test method (Interview, Examine, Test).</t>
  </si>
  <si>
    <t>The tester shall provide appropriate detail describing the outcome of the test.  The tester is responsible for identifying</t>
  </si>
  <si>
    <t>Interviewees and Evidence to validate the results in this field or the separate Notes/Evidence field.</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</si>
  <si>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</si>
  <si>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</si>
  <si>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test subject is not capable of implementing the expected results and doing so does not impact security.  The tester </t>
  </si>
  <si>
    <t>must determine the appropriateness of the "N/A" status.</t>
  </si>
  <si>
    <t xml:space="preserve">is not completed and additional information is required to determine a Pass/Fail status. "N/A" indicates that the </t>
  </si>
  <si>
    <t xml:space="preserve">As determined appropriate to the tester or as required by the test method, procedures or expected results, the tester </t>
  </si>
  <si>
    <t>may need to provide additional information pertaining to the test execution (Interviewee, Documentation, etc.)</t>
  </si>
  <si>
    <t>This SCSEM was created for the IRS Office of Safeguards based on the following resources.</t>
  </si>
  <si>
    <t xml:space="preserve">CM-6, CM-7, CM-8, CM-9, CP-1, CP-2, CP-4, CP-6, IA-1, IR-3, IR-7, IR-8, MA-1, MA-2, MA-3, MA-4, MA-5, PL-1, PL-2, PL-4, PL-5, PL-6, PM-2, RA-1, </t>
  </si>
  <si>
    <t xml:space="preserve">RA-2, RA-3, RA-5, SA-1, SA-2, SA-3, SA-4, SA-5, SA-6, SA-7, SA-8, SA-10, SA-11, SC-1, SC-5, SC-7, SC-12, SC-15, SC-17, SC-18, SC-19, SC-32, </t>
  </si>
  <si>
    <t>SI-1, SI-4, SI-5, SI-7, SI-9, SI-10, SI-11</t>
  </si>
  <si>
    <t>AT-1, AT-2, CP-7, IR-1, IR-2, IR-4, IR-5, IR-6, MP-1, MP-2, MP-3, MP-4, MP-5, MP-6, MP-7, PE-1, PE-2, PE-3, PE-4, PE-5, PE-6, PE-7, PE-8, PE-16,</t>
  </si>
  <si>
    <t>The 'Info' status is provided for use by the tester during test execution to indicate more information is needed to complete the test.</t>
  </si>
  <si>
    <t>It is not an acceptable final test status, all test cases should be Pass, Fail or N/A at the conclusion of testing.</t>
  </si>
  <si>
    <t>▪ Expected Results</t>
  </si>
  <si>
    <t>▪ Actual Results</t>
  </si>
  <si>
    <t>Office of Safeguards</t>
  </si>
  <si>
    <t>Internal Revenue Service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</si>
  <si>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</si>
  <si>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</si>
  <si>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</si>
  <si>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</si>
  <si>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</si>
  <si>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Out of Scope Controls - Unselected NIST 800-53 Controls</t>
  </si>
  <si>
    <t xml:space="preserve"> ▪ SCSEM Subject: Network Assessment</t>
  </si>
  <si>
    <t xml:space="preserve">This SCSEM is used by the IRS Office of Safeguards to evaluate an agency’s network, focusing on key perimeter and internal network segment entry </t>
  </si>
  <si>
    <t xml:space="preserve">points for network segments containing systems that receive, store, process or transmit FTI; and logical placement of networking equipment to ensure </t>
  </si>
  <si>
    <t xml:space="preserve">control of the flow of FTI to and from the systems with FTI. </t>
  </si>
  <si>
    <t xml:space="preserve">Agencies should use this SCSEM to prepare for an upcoming Safeguard review, but it is also an effective tool for agencies to use as part of internal </t>
  </si>
  <si>
    <t>periodic security assessments or internal inspections to ensure continued compliance in the years when a Safeguard review is not scheduled.  Also the</t>
  </si>
  <si>
    <t>agency can use the SCSEM to identify the types of policies to have in place to ensure continued compliance with IRS Publication 1075.</t>
  </si>
  <si>
    <t>NET-01</t>
  </si>
  <si>
    <t>AU-12</t>
  </si>
  <si>
    <t>Examine/ Interview</t>
  </si>
  <si>
    <t>NET-02</t>
  </si>
  <si>
    <t>AU-3</t>
  </si>
  <si>
    <t>NET-03</t>
  </si>
  <si>
    <t>NET-04</t>
  </si>
  <si>
    <t>AU-4</t>
  </si>
  <si>
    <t>NET-05</t>
  </si>
  <si>
    <t>AU-6</t>
  </si>
  <si>
    <t>NET-06</t>
  </si>
  <si>
    <t>CM-8</t>
  </si>
  <si>
    <t>NET-07</t>
  </si>
  <si>
    <t>NET-08</t>
  </si>
  <si>
    <t>RA-5</t>
  </si>
  <si>
    <t>NET-09</t>
  </si>
  <si>
    <t>SC-7</t>
  </si>
  <si>
    <t>NET-10</t>
  </si>
  <si>
    <t>NET-11</t>
  </si>
  <si>
    <t>NET-12</t>
  </si>
  <si>
    <t>NET-13</t>
  </si>
  <si>
    <t>NET-14</t>
  </si>
  <si>
    <t>SI-4</t>
  </si>
  <si>
    <t>NET-15</t>
  </si>
  <si>
    <t>Si-4</t>
  </si>
  <si>
    <t>NET-16</t>
  </si>
  <si>
    <t>NET-17</t>
  </si>
  <si>
    <t>NET-18</t>
  </si>
  <si>
    <t>SI-3</t>
  </si>
  <si>
    <t>Examine
Interview</t>
  </si>
  <si>
    <t>NET-19</t>
  </si>
  <si>
    <t>NET-20</t>
  </si>
  <si>
    <t>Test Procedures</t>
  </si>
  <si>
    <t>Network boundary devices, including firewalls, network-based IPS, and inbound and outbound proxies, are configured to verbosely log all traffic (both allowed and blocked) arriving at the device.</t>
  </si>
  <si>
    <t>1. Review the network boundary device configurations.
2. Ensure that logs are being captured on network boundary devices, including all activity related to firewalls, network-based IPS, inbound and outbound proxies (verbose logging is enabled).</t>
  </si>
  <si>
    <t>1. Verbose logging is enabled on all network boundary devices.</t>
  </si>
  <si>
    <t>Audit log settings capture consistent information in a standard format.</t>
  </si>
  <si>
    <t xml:space="preserve">1. Validate audit log settings for each hardware device and the software installed on it, ensuring that logs include a date, timestamp, source addresses, destination addresses, and various other useful elements of each packet and/or transaction. </t>
  </si>
  <si>
    <t>1. Systems record logs in a standardized format such as syslog entries or those outlined by the Common Event Expression initiative. 
2. If systems cannot generate logs in a standardized format, log normalization tools are deployed to convert logs into a standardized format.</t>
  </si>
  <si>
    <t>All remote access (i.e., VPN, dial-up, or other mechanism) to the network that contains the systems with FTI, whether to the DMZ or an internal network, is logged.</t>
  </si>
  <si>
    <t>1. Review the remote access points to the network with FTI and determine how the remote access it being logged. 
2. Review the point where the external demarcation point is to the internal FTI network (DMZ or other location) and determine whether the method of connection (VPN, dial-up, etc.) is being logged.
3. Review the logs and ensure that remote access users connection information is being tracked from the demarcation point through to the internal destination.</t>
  </si>
  <si>
    <t>1. All remote access to the network with FTI is logged.</t>
  </si>
  <si>
    <t>A software asset inventory of all software used to receive, process, store or transmit FTI is maintained in production and pre-production environments.</t>
  </si>
  <si>
    <t xml:space="preserve">1. Obtain the agency's IT software asset inventory (including software used in pre-production/development environments).
2. Review the IT software asset inventory to verify systems that receive process, store or transmit FTI are included and identified.
3. Determine the process used to keep the inventory current, and verify the inventory is up to date in accordance with the agency's policy. 
4. Determine if the agency has the capability to monitor for unauthorized software on the network. </t>
  </si>
  <si>
    <t xml:space="preserve">1. The software inventory includes a list of authorized software that is required in the enterprise for each type of system, including servers, workstations, and laptops of various kinds and uses in production and pre-production environments. 
2. The inventory tracks the version number and patch level of the underlying operating system as well as the installed applications.
3. The network is monitored for deviations from the expected inventory of software, and security and/or operations personnel are alerted when deviations or unauthorized software is discovered.
</t>
  </si>
  <si>
    <t>A hardware asset inventory of all systems and devices that receive, process, store or transmit FTI is maintained in production and pre-production environments.</t>
  </si>
  <si>
    <t xml:space="preserve">1. Obtain the agency's IT hardware asset inventory (including hardware used in pre-production/development environments).
2. Review the IT hardware asset inventory to verify systems that receive process, store or transmit FTI are included and identified.
3. Determine the process used to keep the inventory current, and verify the inventory is up to date in accordance with the agency's policy. 
4. Determine if the agency has the capability to monitor for unauthorized hosts on the network. 
</t>
  </si>
  <si>
    <t>1. The organization maintains an asset inventory of the systems and devices that receive, process, store and transmit FTI in production and pre-production environments,  including but not limited to desktops, laptops, servers, network equipment (routers, switches, firewalls, etc.), printers, storage area networks, voiceover-IP telephones, etc. The inventory of information system components includes detail such as make, model, OS, type, model, serial number, physical location, owner, and machine name.
2. The inventory includes systems and devices that receive, store, process and transmit FTI in a pre-production environment.
3. The inventory is kept current through periodic manual inventory checks or a network monitoring tool automatically maintains the inventory. 
4. The network is monitored for deviations from the expected inventory of assets on the network, and security and/or operations personnel are alerted when deviations or unauthorized hosts are discovered.</t>
  </si>
  <si>
    <t>1. Interview agency personnel to determine the frequency for automated vulnerability scanning of systems and networks that receive, store, process and transmit FTI.
2. Examine procedures to determine the process for analyzing vulnerability scan reports and results from security control assessments.
3. Examine procedures to determine the process for reporting vulnerabilities to designated personnel in the agency.
4. Examine the procedures for remediating vulnerabilities in accordance with an agency acceptance of risk.</t>
  </si>
  <si>
    <t>The network architecture is layered to provide  protection to systems that receive, store, process or transmit FTI.</t>
  </si>
  <si>
    <t>1. Review the agency's network diagram to determine how traffic to systems that receive, process, store or transmit FTI  is limited only services needed for authorized business use and limited access to authorized personnel. 
2. Identify all access points into the information system and how segmentation is handled, and determine what protection is employed at each network segment where FTI is present. This review should cover the point where FTI enters the network from the perimeter to where it is stored or currently resides.</t>
  </si>
  <si>
    <t>1. The agency's internal network is segmented into separate trust zones to provide more granular control of system access and additional intranet boundary defenses. Segmentation limits traffic to systems that receive, process, store or transmit FTI to only services needed for business use and to authorized personnel.
2.The network segment where the systems that receive, store, process and transmit FTI are located are protected with a firewall to control the traffic into that network. There are multiple layers of protection (defense-in-depth).</t>
  </si>
  <si>
    <t>Network Address Translation (NAT) is implemented at the public traffic demarcation point on the network to protect internal addresses from being disclosed publicly.</t>
  </si>
  <si>
    <t xml:space="preserve">1. Review the network traffic flow/data flow diagram and determine where the demarcation point is for public traffic on the network. 
2. Review the boundary device located at that point and ensure that the router or firewall is configured with NAT enabled. </t>
  </si>
  <si>
    <t>1. The agency employs NAT to protect internal IPs from being publicly disclosed.
2. If NAT is not implemented at the agency’s boundary firewall or router then it must be implemented on each firewall or router that protects network segments that contain components which receive, process, store, or transmit FTI.</t>
  </si>
  <si>
    <t xml:space="preserve">The network architecture separates internal systems from DMZ systems.
</t>
  </si>
  <si>
    <t xml:space="preserve">1. Review the network traffic flow/data flow diagram to determine how publicly accessible information system components are protected and arranged.  </t>
  </si>
  <si>
    <t>Managed interfaces employing boundary protection at Internet gateways and internal network segments with FTI implement ingress and egress filtering to allow only those ports and protocols with an explicit and documented business need.</t>
  </si>
  <si>
    <t>1. Review the agency's network diagram and FTI-applicable inventory devices. 
2. Review the managed interfaces employing boundary protection at the network perimeter and network segment where FTI systems are located and determine what services (TCP and UDP) are permitted. 
3. For each permitted service, examine the documented business need.
4. Determine if  inbound filtering is enabled on managed interfaces employing boundary protection at the network perimeter and network segment where FTI systems are located.</t>
  </si>
  <si>
    <t>1. Firewalls and routers are configured to prohibit any Transmission Control Protocol (TCP) or User Datagram Protocol (UDP) service or other protocol/service that is not explicitly permitted 
2. For each permitted service, the following information is documented: 
- Service allowed (including TCP or UDP port number);  
- Service description; 
- Business case necessitating the service; and  
- Internal controls associated with the service. 
3. There are no services (TCP or UDP) allowed except for the documented services.
4. Inbound filtering  is implemented to reject all data packets that have an internal agency IP address.</t>
  </si>
  <si>
    <t>Managed interfaces employing boundary protection to systems with FTI are configured with a default-deny rule that drops all traffic except those services and ports that are explicitly allowed</t>
  </si>
  <si>
    <t>1. Review the agency's network diagram and FTI-applicable inventory devices. 
2. Identify the managed interfaces employing boundary protection (Firewall, IDS) and review the settings to determine whether they are configured to deny all traffic by default and allow by exception. Firewalls shall be configured to prohibit any Transmission Control Protocol (TCP) or User Datagram Protocol (UDP) service or other protocol/service that is not explicitly permitted.</t>
  </si>
  <si>
    <t xml:space="preserve">1. The agency's managed interfaces employing boundary protection are configured to deny all traffic by default and allow traffic by exception. 
2. Firewalls are configured to prohibit any Transmission Control Protocol (TCP) or User Datagram Protocol (UDP) service or other protocol/service that is not explicitly permitted </t>
  </si>
  <si>
    <t xml:space="preserve">An intrusion detection system (IDS) is used to monitor traffic at the agency's network perimeter and the perimeter of the network segment with FTI. 
</t>
  </si>
  <si>
    <t xml:space="preserve">1. Examine the logical network design to identify the location of IDS sensors on the network.
2. Review the IDS settings and the network configuration to ensure that  an IDS monitors all traffic. 
</t>
  </si>
  <si>
    <t>1. Network-based IDS sensors are deployed to monitor traffic on Internet and extranet DMZ systems and networks, and network segments with FTI that look for unusual attack mechanisms and detect compromise of these systems. 
2. The IDS is configured to look for attacks from external sources directed at DMZ and internal systems, as well as attacks originating from internal systems against the DMZ or Internet.</t>
  </si>
  <si>
    <t xml:space="preserve">Systems employing boundary protection (Firewall, IDS and HIPS) generate an alert or e-mail notice upon detection of a suspected attack. </t>
  </si>
  <si>
    <t>1. Meet with the firewall and/or IDS administrator and/or the administrator(s) for systems employing boundary protection, to determine how administrators are notified of alerts for suspected attacks or attempts to bypass system security measures (e.g., through console dashboard or reporting mechanism)</t>
  </si>
  <si>
    <t>1. When agency firewalls, IDS, HIPS, and other systems employing boundary protection generate a real-time alert or e-mail notice regarding unauthorized packets  based on a suspected attack, or suspected attempt to bypass system security occurs, administrators are notified.
2. The alert is written to local and remote consoles, an administrator must acknowledge the alert, and the alert and administrator acknowledgement are logged.</t>
  </si>
  <si>
    <t>Systems that receive, process, store or transmit FTI that are accessible by a host-to-gateway VPN employ at Host Intrusion Prevention System (HIPS).</t>
  </si>
  <si>
    <t>1. Determine whether there are any host-to-gateway VPN connections to systems with FTI. 
2. For host-to-gateway VPN connections, determine if the destination host with FTI employs a HIPS.</t>
  </si>
  <si>
    <t>1. If host-to-gateway VPN connections exist to systems with FTI where the traffic between the VPN gateway and the destination host is not protected by IPSec, a HIPS is installed on the destination host to provide defense-in-depth by detecting attacks and monitoring for potentially malicious traffic.</t>
  </si>
  <si>
    <t>Where network boundary protection mechanisms are not granular enough to protect FTI components (for example a firewall is employed which allows more ports/protocols than is necessary for communication to the FTI component), a Host Intrusion Prevention System (HIPS) is employed.</t>
  </si>
  <si>
    <t xml:space="preserve">1. Review the network boundary protection components and their settings.
2.  Determine whether the boundary protection mechanisms are granular enough to specifically protect FTI components or if the firewall is too permissive (e.g., if the firewall allows more ports/protocols than necessary for communication to the FTI component) 
Note: This would be applicable if any of test cases 9-13 for the SC-7 control do not pass. 
</t>
  </si>
  <si>
    <t>1. A HIPS is installed on each FTI-applicable system which is logically positioned for protection behind the boundary device. The HIPS should be specifically configured for each individual device and those settings should be documented.</t>
  </si>
  <si>
    <t>Malicious code protection is implemented and current.</t>
  </si>
  <si>
    <t>1. Interview agency personnel to determine whether malicious code protection software is configured to scan files transported by email, email attachments, and web accesses.
2. Examine procedures to determine the process for updating malicious code protection software for signature definition releases. 
3. Examine malicious code protection software to determine it is configured to perform periodic scans of the information system and real-time scans of files from external sources as the files are downloaded, opened, or executed.
4. Examine procedures to determine the process for addressing the receipt of false positives during malicious code detection and eradication and the resulting potential impact on the availability of the information system.</t>
  </si>
  <si>
    <t>1. The agency employs malicious code protection mechanisms at information system entry and exit points and at workstations, servers, or mobile computing devices on the network to detect and eradicate malicious code transported by email, email attachments, and web accesses.
2. The malicious code protection software employs signature auto update features or administrators manually push updates to all machines on a daily basis. After applying an update, each system is verified it has received its signature update.
3. Malicious code protection software is configured to perform periodic scans of the information system and real-time scans of files from external sources as the files are downloaded, opened, or executed.
4. Procedures are in place to address the receipt of false positives during malicious code detection and eradication and the resulting potential impact on the availability of the information system.</t>
  </si>
  <si>
    <t>Laptops, workstations, and servers are configured to not auto-run content from USB tokens (i.e., "thumb drives"), USB hard drives, CDs/DVDs, Firewire devices, external serial advanced technology attachment devices, mounted network shares, or other removable media.</t>
  </si>
  <si>
    <t>1. Interview system administrators and determine whether servers, workstations, and laptops are configured to ensure that removable media does not auto-run when connected (i.e. USB hard drives, CD/DVD drives).
2. Sample the FTI-applicable inventory and choose at least one server, workstation, and laptop, review the configuration to make sure that the infrastructure is not configured to auto run removable media.</t>
  </si>
  <si>
    <t>1. Servers, workstations, and laptops are not configured to auto-run removable media.</t>
  </si>
  <si>
    <t>Laptops, workstations, and servers are configured to conduct an automated anti-malware scan of removable media when it is inserted.</t>
  </si>
  <si>
    <t>1. Interview system administrators and ensure that FTI-applicable infrastructure is configured to automatically run an anti-malware scan (such as Symantec or McAfee) when the removable media is inserted.
2. Sample the FTI-applicable inventory and choose at least, one server, workstation, and laptop, review the configuration to make sure that the infrastructure automatically scans removable media for malware when it is inserted.</t>
  </si>
  <si>
    <t>1. Servers, workstations, and laptops are configured to automatically scan removable media for malware when inserted.</t>
  </si>
  <si>
    <t>▪ NIST SP 800-41 Guidelines on Firewalls and Firewall Policy</t>
  </si>
  <si>
    <t>▪ DISA Network Policy Security Technical Implementation Guide Version 8 Release 4 29 October 2010</t>
  </si>
  <si>
    <t>▪ DISA Firewall Security Technical Implementation Guide Version 8 Release 3 27 August 2010</t>
  </si>
  <si>
    <t>▪ Twenty Critical Security Controls for Effective Cyber Defense: Consensus Audit Guidelines (CAG) Version 3.0 15 April 2011</t>
  </si>
  <si>
    <t xml:space="preserve">AC-21, AU-13, AU-14, CP-3, CP-8, CP-9, CP-10, IA-8, PE-9, PE-10, PE-11, PE-12, PE-13, PE-14, PE-15, PM-1, PM-3, PM-5, PM-6, PM-7, PM-8, </t>
  </si>
  <si>
    <t>PM-9, PM-10, PM-11, SA-12, SA-13, SA-14, SC-16, SC-20, SC-22, SC-25, SC-26, SC-27, SC-28, SC-29, SC-30, SC-31, SC-33, SC-34, SI-8, SI-13</t>
  </si>
  <si>
    <t>AC-1, AC-14, AC-18, AC-19, AC-20, AC-22, AT-3, AT-4, AU-1, AU-7, AU-11, CA-1, CA-2, CA-3, CA-5, CA-6, CA-7, CM-1, CM-2, CM-3, CM-4, CM-5,</t>
  </si>
  <si>
    <t>PE-17, PE-18, PM-4, PS-1, PS-2, PS-3, PS-4, PS-5, PS-6, PS-7, PS-8, SA-9, SI-12</t>
  </si>
  <si>
    <t>Updated based on Network Defense-in-Depth Memo Release</t>
  </si>
  <si>
    <t>Updated based on Top 20 Critical Security Controls</t>
  </si>
  <si>
    <t>Updated based on internal feedback session.</t>
  </si>
  <si>
    <t>Update to new template.  Increase version to 1.0.</t>
  </si>
  <si>
    <t>Booz Allen Hamilton</t>
  </si>
  <si>
    <t>▪ NIST Control Name</t>
  </si>
  <si>
    <t>Full name which describes the NIST ID.</t>
  </si>
  <si>
    <t>Minor update to correct worksheet locking capabilities.  Added back NIST control name to Test Cases Tab.</t>
  </si>
  <si>
    <t>NIST Control Name</t>
  </si>
  <si>
    <t>Audit Generation</t>
  </si>
  <si>
    <t>Content of Audit Records</t>
  </si>
  <si>
    <t>Audit Storage Capacity</t>
  </si>
  <si>
    <t>Audit Review, Analysis, and Reporting</t>
  </si>
  <si>
    <t>Information System Component Inventory</t>
  </si>
  <si>
    <t>Vulnerability Scanning</t>
  </si>
  <si>
    <t>Boundary Protection</t>
  </si>
  <si>
    <t>Information System Monitoring</t>
  </si>
  <si>
    <t>Malicious Code Protection</t>
  </si>
  <si>
    <t>▪ NIST SP 800-53 Rev. 4, Recommended Security Controls for Federal Information Systems and Organizations (April 2013)</t>
  </si>
  <si>
    <t>▪ IRS Publication 1075, Tax Information Security Guidelines for Federal, State and Local Agencies</t>
  </si>
  <si>
    <t>Update test cases based on NIST 800-53 R4</t>
  </si>
  <si>
    <t>Please submit SCSEM feedback and suggestions to SafeguardReports@IRS.gov</t>
  </si>
  <si>
    <t>Obtain SCSEM updates online at http://www.irs.gov/uac/Safeguards-Program</t>
  </si>
  <si>
    <t>No major updates.  Template update.</t>
  </si>
  <si>
    <t>Agency Code:</t>
  </si>
  <si>
    <t>Closing Date:</t>
  </si>
  <si>
    <t>Shared Agencies:</t>
  </si>
  <si>
    <t>Critical</t>
  </si>
  <si>
    <t>Significant</t>
  </si>
  <si>
    <t>Moderate</t>
  </si>
  <si>
    <t>Limited</t>
  </si>
  <si>
    <t>Device Weighted Score:</t>
  </si>
  <si>
    <t>Criticality</t>
  </si>
  <si>
    <t>Weight</t>
  </si>
  <si>
    <t>Issue Code Mapping</t>
  </si>
  <si>
    <t>HAU15</t>
  </si>
  <si>
    <t>HAU14</t>
  </si>
  <si>
    <t>HAU3</t>
  </si>
  <si>
    <t>HCM13
HCM14</t>
  </si>
  <si>
    <t>HSC8
HSC5
HCM5</t>
  </si>
  <si>
    <t>HSC7</t>
  </si>
  <si>
    <t>HSC19
HCM9</t>
  </si>
  <si>
    <t>HSI12
HSI13</t>
  </si>
  <si>
    <t>HSI11</t>
  </si>
  <si>
    <t>Criticality Ratings</t>
  </si>
  <si>
    <t>Sections below are automatically calculated.</t>
  </si>
  <si>
    <t>All SCSEM Test Results</t>
  </si>
  <si>
    <t>Overall SCSEM Statistics</t>
  </si>
  <si>
    <t>Weighted Score</t>
  </si>
  <si>
    <t xml:space="preserve">       </t>
  </si>
  <si>
    <t>Passed</t>
  </si>
  <si>
    <t>Failed</t>
  </si>
  <si>
    <t>Additional Information Requested</t>
  </si>
  <si>
    <r>
      <t xml:space="preserve">Final Test Results </t>
    </r>
    <r>
      <rPr>
        <sz val="10"/>
        <rFont val="Arial"/>
        <family val="2"/>
      </rPr>
      <t>(This table calculates all tests in the Test Cases tab)</t>
    </r>
  </si>
  <si>
    <t>Totals</t>
  </si>
  <si>
    <t>Risk Rating</t>
  </si>
  <si>
    <t>Weighted Pass Rate</t>
  </si>
  <si>
    <t>Criticality Rating (Do Not Edit)</t>
  </si>
  <si>
    <t>▪ Criticality</t>
  </si>
  <si>
    <t>HAU8
HAU100
HAU12</t>
  </si>
  <si>
    <t>HAU7</t>
  </si>
  <si>
    <t>Added baseline Criticality Score and Issue Codes, weighted test cases based on criticality, and updated Results Tab</t>
  </si>
  <si>
    <t>1.4.1</t>
  </si>
  <si>
    <t xml:space="preserve">Updated baseline Criticality Scores per risk management initiative and feedback </t>
  </si>
  <si>
    <t>HRA2
HRA3
HRA4</t>
  </si>
  <si>
    <t>1. Publicly accessible components reside in a screened subnet (DMZ) architecture to provide boundary protection. 
2. DMZ systems do not contain FTI and internal systems with FTI are not directly accessible from the Internet.</t>
  </si>
  <si>
    <t>HSC5
HSC8
HCM5
HAC35
HRM6</t>
  </si>
  <si>
    <t>*Criticality may be upgraded to Critical if FTI systems are directly accessible from the Internet</t>
  </si>
  <si>
    <t>HSI4
HSI6
HSI3
HSC6</t>
  </si>
  <si>
    <t>HSI4
HSI6
HSI3
HSI100</t>
  </si>
  <si>
    <t>*Criticality may be upgraded to Critical if malicious code protection mechanisms are not implemented</t>
  </si>
  <si>
    <t>A baseline risk category has been pre-populated next to each control to assist agencies in establishing priorities for corrective action.  The reviewer has the discretion to change the prioritization to accurately reflect the risk and the overall security posture based on environment specific testing.</t>
  </si>
  <si>
    <t>Total Number of Tests Performed</t>
  </si>
  <si>
    <t>Possible</t>
  </si>
  <si>
    <t>Actual</t>
  </si>
  <si>
    <t>-</t>
  </si>
  <si>
    <t>Network and system vulnerability scanning is performed on a monthly basis to identify vulnerabilities.</t>
  </si>
  <si>
    <t xml:space="preserve">1. The agency conducts automated vulnerability scanning against systems and networks that receive, store, process and transmit FTI at least monthly.
2. The agency compares the results from back-to-back vulnerability scans to verify that vulnerabilities were addressed either by patching, implementing a compensating control, or documenting and accepting a reasonable business risk.
3. Security personnel share vulnerability reports indicating critical issues with senior management.
4. Any vulnerability identified is remediated in a timely manner, with critical vulnerabilities taking highest priority.
</t>
  </si>
  <si>
    <t>Network and host-based logs are reviewed on a weekly basis for anomalies.</t>
  </si>
  <si>
    <t>1. System administrators/security personnel regularly review all network and host-based logs on a weekly basis, are reviewing anomalies, and are documenting  findings and reporting in accordance with the agency's incident reporting procedures.
2. The agency's log review process includes regularly reviewing network activity for abnormal increases in network traffic from the agency's normal traffic threshold. 
3. Abnormal increases in network traffic activity are reported in accordance with the agency's incident reporting procedures</t>
  </si>
  <si>
    <t xml:space="preserve">1. Interview the system administrator and ensure that network and host-based logs are reviewed on a weekly basis or more frequently at the discretion of the information system owner for indications of unusual activity related to potential unauthorized access.  
2. Ask the system administrator to walk through the review process and determine how anomalies are identified and handled.
3. Ask about the agency's process for monitoring increases in network activity.
</t>
  </si>
  <si>
    <t>Updated NET-08 to meet IRS Requirement for monthly scanning.  NET-05 &amp; NET-04 updated to IRS Requirement for weekly review of audit logs and 7 years of log retention.</t>
  </si>
  <si>
    <t xml:space="preserve">1. Ensure that all network devices that store logs have adequate storage space for the logs generated, so that log files will not fill up between log rotation intervals. 
2. Ensure that the logs are backed up, archived off of the system, and retained for a period of 7 years. </t>
  </si>
  <si>
    <t>1. Network device logs have adequate storage space and logs are backed up and archived off of the system for storage in accordance with IRS requirements of 7 years.</t>
  </si>
  <si>
    <t xml:space="preserve"> ▪ SCSEM Release Date: June 3, 2015</t>
  </si>
  <si>
    <t xml:space="preserve"> ▪ SCSEM Version: 1.5</t>
  </si>
  <si>
    <t xml:space="preserve">Logs for network devices have been allocated adequate storage space to retain audit records for the required audit retention period of 7 years.
Note: At a minimum these logs should contain security-relevant events that satisfy the (AU-2) requirements fom IRS Publication 1075. </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</si>
</sst>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d/yyyy;@"/>
    <numFmt numFmtId="165" formatCode="[&lt;=9999999]###\-####;\(###\)\ ###\-####"/>
    <numFmt numFmtId="166" formatCode="0.0"/>
    <numFmt numFmtId="167" formatCode="&quot;Yes&quot;;&quot;Yes&quot;;&quot;No&quot;"/>
    <numFmt numFmtId="168" formatCode="&quot;True&quot;;&quot;True&quot;;&quot;False&quot;"/>
    <numFmt numFmtId="169" formatCode="&quot;On&quot;;&quot;On&quot;;&quot;Off&quot;"/>
    <numFmt numFmtId="170" formatCode="[$€-2]\ #,##0.00_);[Red]\([$€-2]\ #,##0.00\)"/>
    <numFmt numFmtId="171" formatCode="[$-409]dddd\,\ mmmm\ dd\,\ yyyy"/>
    <numFmt numFmtId="172" formatCode="[$-409]h:mm:ss\ AM/PM"/>
    <numFmt numFmtId="173" formatCode="0.0%"/>
    <numFmt numFmtId="174" formatCode="0.00000000"/>
    <numFmt numFmtId="175" formatCode="0.0000000"/>
    <numFmt numFmtId="176" formatCode="0.000000"/>
    <numFmt numFmtId="177" formatCode="0.00000"/>
    <numFmt numFmtId="178" formatCode="0.0000"/>
    <numFmt numFmtId="179" formatCode="0.000"/>
  </numFmts>
  <fonts count="54">
    <font>
      <sz val="10"/>
      <name val="Arial"/>
      <family val="0"/>
    </font>
    <font>
      <sz val="11"/>
      <color indexed="8"/>
      <name val="Calibri"/>
      <family val="2"/>
    </font>
    <font>
      <sz val="8"/>
      <name val="Arial"/>
      <family val="2"/>
    </font>
    <font>
      <b/>
      <sz val="10"/>
      <name val="Arial"/>
      <family val="2"/>
    </font>
    <font>
      <b/>
      <sz val="12"/>
      <name val="Arial"/>
      <family val="2"/>
    </font>
    <font>
      <i/>
      <sz val="10"/>
      <name val="Arial"/>
      <family val="2"/>
    </font>
    <font>
      <sz val="10"/>
      <color indexed="8"/>
      <name val="Arial"/>
      <family val="2"/>
    </font>
    <font>
      <i/>
      <sz val="9"/>
      <name val="Arial"/>
      <family val="2"/>
    </font>
    <font>
      <sz val="1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60"/>
      <name val="Arial"/>
      <family val="2"/>
    </font>
    <font>
      <sz val="10"/>
      <color indexed="10"/>
      <name val="Arial"/>
      <family val="2"/>
    </font>
    <font>
      <b/>
      <sz val="10"/>
      <color indexed="8"/>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sz val="10"/>
      <color rgb="FFAC0000"/>
      <name val="Arial"/>
      <family val="2"/>
    </font>
    <font>
      <sz val="10"/>
      <color rgb="FFFF0000"/>
      <name val="Arial"/>
      <family val="2"/>
    </font>
    <font>
      <b/>
      <sz val="10"/>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rgb="FFAFD7FF"/>
        <bgColor indexed="64"/>
      </patternFill>
    </fill>
    <fill>
      <patternFill patternType="solid">
        <fgColor indexed="44"/>
        <bgColor indexed="64"/>
      </patternFill>
    </fill>
    <fill>
      <patternFill patternType="solid">
        <fgColor indexed="22"/>
        <bgColor indexed="64"/>
      </patternFill>
    </fill>
    <fill>
      <patternFill patternType="solid">
        <fgColor rgb="FFB2B2B2"/>
        <bgColor indexed="64"/>
      </patternFill>
    </fill>
    <fill>
      <patternFill patternType="solid">
        <fgColor theme="0" tint="-0.24997000396251678"/>
        <bgColor indexed="64"/>
      </patternFill>
    </fill>
    <fill>
      <patternFill patternType="solid">
        <fgColor theme="0"/>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thin">
        <color indexed="63"/>
      </left>
      <right/>
      <top style="thin">
        <color indexed="63"/>
      </top>
      <bottom style="thin">
        <color indexed="63"/>
      </bottom>
    </border>
    <border>
      <left/>
      <right/>
      <top style="thin">
        <color indexed="63"/>
      </top>
      <bottom style="thin">
        <color indexed="63"/>
      </bottom>
    </border>
    <border>
      <left/>
      <right style="thin">
        <color indexed="63"/>
      </right>
      <top style="thin">
        <color indexed="63"/>
      </top>
      <bottom style="thin">
        <color indexed="63"/>
      </bottom>
    </border>
    <border>
      <left style="thin">
        <color indexed="63"/>
      </left>
      <right/>
      <top/>
      <bottom/>
    </border>
    <border>
      <left/>
      <right style="thin">
        <color indexed="63"/>
      </right>
      <top/>
      <bottom/>
    </border>
    <border>
      <left/>
      <right/>
      <top/>
      <bottom style="thin">
        <color indexed="63"/>
      </bottom>
    </border>
    <border>
      <left/>
      <right style="thin">
        <color indexed="63"/>
      </right>
      <top/>
      <bottom style="thin">
        <color indexed="63"/>
      </bottom>
    </border>
    <border>
      <left style="thin">
        <color indexed="63"/>
      </left>
      <right/>
      <top style="thin">
        <color indexed="63"/>
      </top>
      <bottom/>
    </border>
    <border>
      <left/>
      <right/>
      <top style="thin">
        <color indexed="63"/>
      </top>
      <bottom/>
    </border>
    <border>
      <left/>
      <right style="thin">
        <color indexed="63"/>
      </right>
      <top style="thin">
        <color indexed="63"/>
      </top>
      <bottom/>
    </border>
    <border>
      <left style="thin">
        <color indexed="63"/>
      </left>
      <right/>
      <top/>
      <bottom style="thin">
        <color indexed="63"/>
      </bottom>
    </border>
    <border>
      <left/>
      <right style="thin"/>
      <top style="thin">
        <color indexed="63"/>
      </top>
      <bottom style="thin">
        <color indexed="63"/>
      </bottom>
    </border>
    <border>
      <left/>
      <right style="thin"/>
      <top style="thin">
        <color indexed="63"/>
      </top>
      <bottom/>
    </border>
    <border>
      <left>
        <color indexed="63"/>
      </left>
      <right style="thin"/>
      <top>
        <color indexed="63"/>
      </top>
      <bottom>
        <color indexed="63"/>
      </bottom>
    </border>
    <border>
      <left/>
      <right style="thin"/>
      <top/>
      <bottom style="thin">
        <color indexed="63"/>
      </bottom>
    </border>
    <border>
      <left style="thin">
        <color indexed="63"/>
      </left>
      <right style="thin"/>
      <top style="thin">
        <color indexed="63"/>
      </top>
      <bottom style="thin">
        <color indexed="63"/>
      </bottom>
    </border>
    <border>
      <left>
        <color indexed="63"/>
      </left>
      <right style="thin"/>
      <top style="thin"/>
      <bottom>
        <color indexed="63"/>
      </bottom>
    </border>
    <border>
      <left style="thin"/>
      <right/>
      <top style="thin"/>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bottom/>
    </border>
    <border>
      <left>
        <color indexed="63"/>
      </left>
      <right style="thin"/>
      <top>
        <color indexed="63"/>
      </top>
      <bottom style="thin"/>
    </border>
    <border>
      <left style="thin"/>
      <right/>
      <top style="thin"/>
      <bottom style="thin">
        <color indexed="63"/>
      </bottom>
    </border>
    <border>
      <left/>
      <right/>
      <top style="thin"/>
      <bottom style="thin">
        <color indexed="63"/>
      </bottom>
    </border>
    <border>
      <left/>
      <right style="thin"/>
      <top style="thin"/>
      <bottom style="thin">
        <color indexed="63"/>
      </bottom>
    </border>
    <border>
      <left style="thin"/>
      <right/>
      <top style="thin">
        <color indexed="63"/>
      </top>
      <bottom style="thin"/>
    </border>
    <border>
      <left/>
      <right style="thin">
        <color indexed="63"/>
      </right>
      <top style="thin">
        <color indexed="63"/>
      </top>
      <bottom style="thin"/>
    </border>
    <border>
      <left style="thin"/>
      <right style="thin"/>
      <top style="thin"/>
      <bottom style="thin"/>
    </border>
    <border>
      <left style="thin"/>
      <right style="thin">
        <color indexed="63"/>
      </right>
      <top style="thin"/>
      <bottom style="thin"/>
    </border>
    <border>
      <left style="thin">
        <color indexed="63"/>
      </left>
      <right style="thin">
        <color indexed="63"/>
      </right>
      <top style="thin"/>
      <bottom style="thin"/>
    </border>
    <border>
      <left style="thin">
        <color indexed="63"/>
      </left>
      <right style="thin"/>
      <top style="thin"/>
      <bottom style="thin"/>
    </border>
    <border>
      <left style="thin"/>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style="thin">
        <color indexed="63"/>
      </right>
      <top style="thin">
        <color indexed="63"/>
      </top>
      <bottom>
        <color indexed="63"/>
      </bottom>
    </border>
    <border>
      <left style="thin"/>
      <right style="thin"/>
      <top>
        <color indexed="63"/>
      </top>
      <bottom style="thin"/>
    </border>
    <border>
      <left style="thin"/>
      <right style="thin"/>
      <top style="thin"/>
      <bottom>
        <color indexed="63"/>
      </bottom>
    </border>
    <border>
      <left style="thin">
        <color indexed="63"/>
      </left>
      <right style="thin">
        <color indexed="63"/>
      </right>
      <top style="thin">
        <color indexed="63"/>
      </top>
      <bottom style="thin"/>
    </border>
    <border>
      <left style="thin">
        <color indexed="63"/>
      </left>
      <right style="thin"/>
      <top style="thin">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233">
    <xf numFmtId="0" fontId="0" fillId="0" borderId="0" xfId="0" applyAlignment="1">
      <alignment/>
    </xf>
    <xf numFmtId="0" fontId="0" fillId="0" borderId="0" xfId="0" applyFill="1" applyAlignment="1">
      <alignment/>
    </xf>
    <xf numFmtId="0" fontId="0" fillId="0" borderId="0" xfId="0" applyBorder="1" applyAlignment="1">
      <alignment/>
    </xf>
    <xf numFmtId="0" fontId="5" fillId="0" borderId="0" xfId="0" applyFont="1" applyFill="1" applyBorder="1" applyAlignment="1">
      <alignment vertical="top" wrapText="1"/>
    </xf>
    <xf numFmtId="166" fontId="0" fillId="0" borderId="10" xfId="0" applyNumberFormat="1" applyBorder="1" applyAlignment="1">
      <alignment horizontal="left" vertical="top"/>
    </xf>
    <xf numFmtId="14" fontId="0" fillId="0" borderId="11" xfId="0" applyNumberFormat="1" applyBorder="1" applyAlignment="1">
      <alignment horizontal="left" vertical="top"/>
    </xf>
    <xf numFmtId="0" fontId="0" fillId="0" borderId="10" xfId="0" applyBorder="1" applyAlignment="1">
      <alignment horizontal="left" vertical="top"/>
    </xf>
    <xf numFmtId="0" fontId="0" fillId="0" borderId="10" xfId="0" applyBorder="1" applyAlignment="1">
      <alignment horizontal="left" vertical="top" wrapText="1"/>
    </xf>
    <xf numFmtId="14" fontId="0" fillId="0" borderId="10" xfId="0" applyNumberFormat="1" applyBorder="1" applyAlignment="1">
      <alignment horizontal="left" vertical="top"/>
    </xf>
    <xf numFmtId="14" fontId="0" fillId="0" borderId="0" xfId="0" applyNumberFormat="1" applyAlignment="1">
      <alignment/>
    </xf>
    <xf numFmtId="0" fontId="0" fillId="0" borderId="10" xfId="0" applyFont="1" applyBorder="1" applyAlignment="1" applyProtection="1">
      <alignment horizontal="left" vertical="top" wrapText="1"/>
      <protection locked="0"/>
    </xf>
    <xf numFmtId="0" fontId="3" fillId="33" borderId="11" xfId="0" applyFont="1" applyFill="1" applyBorder="1" applyAlignment="1">
      <alignment/>
    </xf>
    <xf numFmtId="0" fontId="3" fillId="33" borderId="12" xfId="0" applyFont="1" applyFill="1" applyBorder="1" applyAlignment="1">
      <alignment/>
    </xf>
    <xf numFmtId="0" fontId="3" fillId="33" borderId="13" xfId="0" applyFont="1" applyFill="1" applyBorder="1" applyAlignment="1">
      <alignment/>
    </xf>
    <xf numFmtId="0" fontId="0" fillId="0" borderId="14" xfId="0" applyFont="1" applyFill="1" applyBorder="1" applyAlignment="1">
      <alignment vertical="top"/>
    </xf>
    <xf numFmtId="0" fontId="0" fillId="0" borderId="0" xfId="0" applyFont="1" applyFill="1" applyBorder="1" applyAlignment="1">
      <alignment vertical="top"/>
    </xf>
    <xf numFmtId="0" fontId="0" fillId="0" borderId="15" xfId="0" applyFont="1" applyFill="1" applyBorder="1" applyAlignment="1">
      <alignment vertical="top"/>
    </xf>
    <xf numFmtId="0" fontId="0" fillId="0" borderId="16" xfId="0" applyFont="1" applyFill="1" applyBorder="1" applyAlignment="1">
      <alignment vertical="top"/>
    </xf>
    <xf numFmtId="0" fontId="0" fillId="0" borderId="17" xfId="0" applyFont="1" applyFill="1" applyBorder="1" applyAlignment="1">
      <alignment vertical="top"/>
    </xf>
    <xf numFmtId="0" fontId="5" fillId="0" borderId="0" xfId="0" applyFont="1" applyFill="1" applyBorder="1" applyAlignment="1">
      <alignment vertical="top"/>
    </xf>
    <xf numFmtId="0" fontId="0" fillId="0" borderId="0" xfId="0" applyAlignment="1">
      <alignment/>
    </xf>
    <xf numFmtId="0" fontId="0" fillId="0" borderId="0" xfId="0" applyFill="1" applyAlignment="1">
      <alignment/>
    </xf>
    <xf numFmtId="0" fontId="0" fillId="0" borderId="18" xfId="0" applyFont="1" applyFill="1" applyBorder="1" applyAlignment="1">
      <alignment vertical="top"/>
    </xf>
    <xf numFmtId="0" fontId="0" fillId="0" borderId="19" xfId="0" applyFont="1" applyFill="1" applyBorder="1" applyAlignment="1">
      <alignment vertical="top"/>
    </xf>
    <xf numFmtId="0" fontId="0" fillId="0" borderId="20" xfId="0" applyFont="1" applyFill="1" applyBorder="1" applyAlignment="1">
      <alignment vertical="top"/>
    </xf>
    <xf numFmtId="0" fontId="0" fillId="0" borderId="21" xfId="0" applyFont="1" applyFill="1" applyBorder="1" applyAlignment="1">
      <alignment vertical="top"/>
    </xf>
    <xf numFmtId="0" fontId="3" fillId="34" borderId="10" xfId="0" applyFont="1" applyFill="1" applyBorder="1" applyAlignment="1">
      <alignment horizontal="left" vertical="center" wrapText="1"/>
    </xf>
    <xf numFmtId="0" fontId="3" fillId="34" borderId="11" xfId="0" applyFont="1" applyFill="1" applyBorder="1" applyAlignment="1">
      <alignment vertical="center"/>
    </xf>
    <xf numFmtId="0" fontId="3" fillId="34" borderId="12" xfId="0" applyFont="1" applyFill="1" applyBorder="1" applyAlignment="1">
      <alignment vertical="center"/>
    </xf>
    <xf numFmtId="0" fontId="3" fillId="34" borderId="13" xfId="0" applyFont="1" applyFill="1" applyBorder="1" applyAlignment="1">
      <alignment vertical="center"/>
    </xf>
    <xf numFmtId="0" fontId="3" fillId="34" borderId="18" xfId="0" applyFont="1" applyFill="1" applyBorder="1" applyAlignment="1">
      <alignment vertical="center"/>
    </xf>
    <xf numFmtId="0" fontId="3" fillId="34" borderId="19" xfId="0" applyFont="1" applyFill="1" applyBorder="1" applyAlignment="1">
      <alignment vertical="center"/>
    </xf>
    <xf numFmtId="0" fontId="3" fillId="34" borderId="20" xfId="0" applyFont="1" applyFill="1" applyBorder="1" applyAlignment="1">
      <alignment vertical="center"/>
    </xf>
    <xf numFmtId="0" fontId="0" fillId="34" borderId="21" xfId="0" applyFont="1" applyFill="1" applyBorder="1" applyAlignment="1">
      <alignment vertical="center"/>
    </xf>
    <xf numFmtId="0" fontId="0" fillId="34" borderId="16" xfId="0" applyFont="1" applyFill="1" applyBorder="1" applyAlignment="1">
      <alignment vertical="center"/>
    </xf>
    <xf numFmtId="0" fontId="0" fillId="34" borderId="17" xfId="0" applyFont="1" applyFill="1" applyBorder="1" applyAlignment="1">
      <alignment vertical="center"/>
    </xf>
    <xf numFmtId="0" fontId="0" fillId="34" borderId="13" xfId="0" applyFill="1" applyBorder="1" applyAlignment="1">
      <alignment vertical="center"/>
    </xf>
    <xf numFmtId="0" fontId="0" fillId="35" borderId="19" xfId="0" applyFont="1" applyFill="1" applyBorder="1" applyAlignment="1" applyProtection="1">
      <alignment/>
      <protection/>
    </xf>
    <xf numFmtId="0" fontId="0" fillId="0" borderId="0" xfId="0" applyAlignment="1" applyProtection="1">
      <alignment/>
      <protection/>
    </xf>
    <xf numFmtId="0" fontId="8" fillId="35" borderId="0" xfId="0" applyFont="1" applyFill="1" applyBorder="1" applyAlignment="1" applyProtection="1">
      <alignment/>
      <protection/>
    </xf>
    <xf numFmtId="0" fontId="0" fillId="35" borderId="0" xfId="0" applyFont="1" applyFill="1" applyBorder="1" applyAlignment="1" applyProtection="1">
      <alignment/>
      <protection/>
    </xf>
    <xf numFmtId="0" fontId="0" fillId="35" borderId="0" xfId="0" applyFont="1" applyFill="1" applyBorder="1" applyAlignment="1" applyProtection="1">
      <alignment/>
      <protection/>
    </xf>
    <xf numFmtId="0" fontId="0" fillId="35" borderId="21" xfId="0" applyFill="1" applyBorder="1" applyAlignment="1" applyProtection="1">
      <alignment/>
      <protection/>
    </xf>
    <xf numFmtId="0" fontId="0" fillId="35" borderId="16" xfId="0" applyFont="1" applyFill="1" applyBorder="1" applyAlignment="1" applyProtection="1">
      <alignment/>
      <protection/>
    </xf>
    <xf numFmtId="0" fontId="3" fillId="36" borderId="18" xfId="0" applyFont="1" applyFill="1" applyBorder="1" applyAlignment="1" applyProtection="1">
      <alignment vertical="center"/>
      <protection/>
    </xf>
    <xf numFmtId="0" fontId="3" fillId="36" borderId="19" xfId="0" applyFont="1" applyFill="1" applyBorder="1" applyAlignment="1" applyProtection="1">
      <alignment vertical="center"/>
      <protection/>
    </xf>
    <xf numFmtId="0" fontId="0" fillId="36" borderId="14" xfId="0" applyFont="1" applyFill="1" applyBorder="1" applyAlignment="1" applyProtection="1">
      <alignment vertical="top"/>
      <protection/>
    </xf>
    <xf numFmtId="0" fontId="0" fillId="36" borderId="0" xfId="0" applyFill="1" applyBorder="1" applyAlignment="1" applyProtection="1">
      <alignment vertical="top"/>
      <protection/>
    </xf>
    <xf numFmtId="0" fontId="0" fillId="36" borderId="21" xfId="0" applyFill="1" applyBorder="1" applyAlignment="1" applyProtection="1">
      <alignment vertical="top"/>
      <protection/>
    </xf>
    <xf numFmtId="0" fontId="0" fillId="36" borderId="16" xfId="0" applyFill="1" applyBorder="1" applyAlignment="1" applyProtection="1">
      <alignment vertical="top"/>
      <protection/>
    </xf>
    <xf numFmtId="0" fontId="3" fillId="33" borderId="11" xfId="0" applyFont="1" applyFill="1" applyBorder="1" applyAlignment="1" applyProtection="1">
      <alignment vertical="center"/>
      <protection/>
    </xf>
    <xf numFmtId="0" fontId="3" fillId="33" borderId="12" xfId="0" applyFont="1" applyFill="1" applyBorder="1" applyAlignment="1" applyProtection="1">
      <alignment vertical="center"/>
      <protection/>
    </xf>
    <xf numFmtId="0" fontId="3" fillId="0" borderId="11" xfId="0" applyFont="1" applyBorder="1" applyAlignment="1" applyProtection="1">
      <alignment vertical="center"/>
      <protection/>
    </xf>
    <xf numFmtId="0" fontId="3" fillId="0" borderId="13" xfId="0" applyFont="1" applyBorder="1" applyAlignment="1" applyProtection="1">
      <alignment vertical="center"/>
      <protection/>
    </xf>
    <xf numFmtId="0" fontId="0" fillId="34" borderId="11" xfId="0" applyFill="1" applyBorder="1" applyAlignment="1" applyProtection="1">
      <alignment vertical="center"/>
      <protection/>
    </xf>
    <xf numFmtId="0" fontId="0" fillId="34" borderId="12" xfId="0" applyFill="1" applyBorder="1" applyAlignment="1" applyProtection="1">
      <alignment vertical="center"/>
      <protection/>
    </xf>
    <xf numFmtId="0" fontId="50" fillId="0" borderId="22" xfId="0" applyFont="1" applyBorder="1" applyAlignment="1" applyProtection="1">
      <alignment vertical="center" wrapText="1"/>
      <protection/>
    </xf>
    <xf numFmtId="165" fontId="50" fillId="0" borderId="22" xfId="0" applyNumberFormat="1" applyFont="1" applyBorder="1" applyAlignment="1" applyProtection="1">
      <alignment vertical="center" wrapText="1"/>
      <protection/>
    </xf>
    <xf numFmtId="0" fontId="0" fillId="34" borderId="22" xfId="0" applyFill="1" applyBorder="1" applyAlignment="1" applyProtection="1">
      <alignment vertical="center"/>
      <protection/>
    </xf>
    <xf numFmtId="0" fontId="3" fillId="33" borderId="12" xfId="0" applyFont="1" applyFill="1" applyBorder="1" applyAlignment="1" applyProtection="1">
      <alignment/>
      <protection/>
    </xf>
    <xf numFmtId="0" fontId="3" fillId="33" borderId="13" xfId="0" applyFont="1" applyFill="1" applyBorder="1" applyAlignment="1" applyProtection="1">
      <alignment/>
      <protection/>
    </xf>
    <xf numFmtId="0" fontId="0" fillId="0" borderId="14" xfId="0" applyFont="1" applyFill="1" applyBorder="1" applyAlignment="1" applyProtection="1">
      <alignment vertical="top"/>
      <protection/>
    </xf>
    <xf numFmtId="0" fontId="0" fillId="0" borderId="0" xfId="0" applyFont="1" applyFill="1" applyBorder="1" applyAlignment="1" applyProtection="1">
      <alignment vertical="top"/>
      <protection/>
    </xf>
    <xf numFmtId="0" fontId="0" fillId="0" borderId="15" xfId="0" applyFont="1" applyFill="1" applyBorder="1" applyAlignment="1" applyProtection="1">
      <alignment vertical="top"/>
      <protection/>
    </xf>
    <xf numFmtId="0" fontId="0" fillId="0" borderId="16" xfId="0" applyFont="1" applyFill="1" applyBorder="1" applyAlignment="1" applyProtection="1">
      <alignment vertical="top"/>
      <protection/>
    </xf>
    <xf numFmtId="0" fontId="0" fillId="0" borderId="17" xfId="0" applyFont="1" applyFill="1" applyBorder="1" applyAlignment="1" applyProtection="1">
      <alignment vertical="top"/>
      <protection/>
    </xf>
    <xf numFmtId="0" fontId="0" fillId="0" borderId="0" xfId="0" applyAlignment="1" applyProtection="1">
      <alignment/>
      <protection/>
    </xf>
    <xf numFmtId="0" fontId="3" fillId="33" borderId="11" xfId="0" applyFont="1" applyFill="1" applyBorder="1" applyAlignment="1" applyProtection="1">
      <alignment/>
      <protection/>
    </xf>
    <xf numFmtId="0" fontId="3" fillId="34" borderId="11" xfId="0" applyFont="1" applyFill="1" applyBorder="1" applyAlignment="1" applyProtection="1">
      <alignment vertical="center"/>
      <protection/>
    </xf>
    <xf numFmtId="0" fontId="3" fillId="34" borderId="12" xfId="0" applyFont="1" applyFill="1" applyBorder="1" applyAlignment="1" applyProtection="1">
      <alignment vertical="center"/>
      <protection/>
    </xf>
    <xf numFmtId="0" fontId="3" fillId="34" borderId="13" xfId="0" applyFont="1" applyFill="1" applyBorder="1" applyAlignment="1" applyProtection="1">
      <alignment vertical="center"/>
      <protection/>
    </xf>
    <xf numFmtId="0" fontId="0" fillId="0" borderId="0" xfId="0" applyFill="1" applyAlignment="1" applyProtection="1">
      <alignment/>
      <protection/>
    </xf>
    <xf numFmtId="0" fontId="51" fillId="0" borderId="19" xfId="0" applyFont="1" applyFill="1" applyBorder="1" applyAlignment="1" applyProtection="1">
      <alignment vertical="top"/>
      <protection/>
    </xf>
    <xf numFmtId="0" fontId="51" fillId="0" borderId="20" xfId="0" applyFont="1" applyFill="1" applyBorder="1" applyAlignment="1" applyProtection="1">
      <alignment vertical="top"/>
      <protection/>
    </xf>
    <xf numFmtId="0" fontId="51" fillId="0" borderId="0" xfId="0" applyFont="1" applyFill="1" applyAlignment="1" applyProtection="1">
      <alignment/>
      <protection/>
    </xf>
    <xf numFmtId="0" fontId="51" fillId="0" borderId="0" xfId="0" applyFont="1" applyFill="1" applyBorder="1" applyAlignment="1" applyProtection="1">
      <alignment vertical="top"/>
      <protection/>
    </xf>
    <xf numFmtId="0" fontId="51" fillId="0" borderId="15" xfId="0" applyFont="1" applyFill="1" applyBorder="1" applyAlignment="1" applyProtection="1">
      <alignment vertical="top"/>
      <protection/>
    </xf>
    <xf numFmtId="0" fontId="52" fillId="0" borderId="16" xfId="0" applyFont="1" applyFill="1" applyBorder="1" applyAlignment="1" applyProtection="1">
      <alignment vertical="top"/>
      <protection/>
    </xf>
    <xf numFmtId="0" fontId="52" fillId="0" borderId="17" xfId="0" applyFont="1" applyFill="1" applyBorder="1" applyAlignment="1" applyProtection="1">
      <alignment vertical="top"/>
      <protection/>
    </xf>
    <xf numFmtId="0" fontId="3" fillId="37" borderId="18" xfId="0" applyFont="1" applyFill="1" applyBorder="1" applyAlignment="1" applyProtection="1">
      <alignment vertical="top"/>
      <protection/>
    </xf>
    <xf numFmtId="0" fontId="3" fillId="37" borderId="19" xfId="0" applyFont="1" applyFill="1" applyBorder="1" applyAlignment="1" applyProtection="1">
      <alignment vertical="top"/>
      <protection/>
    </xf>
    <xf numFmtId="0" fontId="3" fillId="37" borderId="20" xfId="0" applyFont="1" applyFill="1" applyBorder="1" applyAlignment="1" applyProtection="1">
      <alignment vertical="top"/>
      <protection/>
    </xf>
    <xf numFmtId="0" fontId="0" fillId="0" borderId="18" xfId="0" applyFont="1" applyFill="1" applyBorder="1" applyAlignment="1" applyProtection="1">
      <alignment vertical="top"/>
      <protection/>
    </xf>
    <xf numFmtId="0" fontId="0" fillId="0" borderId="19" xfId="0" applyFont="1" applyFill="1" applyBorder="1" applyAlignment="1" applyProtection="1">
      <alignment vertical="top"/>
      <protection/>
    </xf>
    <xf numFmtId="0" fontId="0" fillId="0" borderId="20" xfId="0" applyFont="1" applyFill="1" applyBorder="1" applyAlignment="1" applyProtection="1">
      <alignment vertical="top"/>
      <protection/>
    </xf>
    <xf numFmtId="0" fontId="3" fillId="37" borderId="21" xfId="0" applyFont="1" applyFill="1" applyBorder="1" applyAlignment="1" applyProtection="1">
      <alignment vertical="top"/>
      <protection/>
    </xf>
    <xf numFmtId="0" fontId="3" fillId="37" borderId="16" xfId="0" applyFont="1" applyFill="1" applyBorder="1" applyAlignment="1" applyProtection="1">
      <alignment vertical="top"/>
      <protection/>
    </xf>
    <xf numFmtId="0" fontId="3" fillId="37" borderId="17" xfId="0" applyFont="1" applyFill="1" applyBorder="1" applyAlignment="1" applyProtection="1">
      <alignment vertical="top"/>
      <protection/>
    </xf>
    <xf numFmtId="0" fontId="0" fillId="0" borderId="21" xfId="0" applyFont="1" applyFill="1" applyBorder="1" applyAlignment="1" applyProtection="1">
      <alignment vertical="top"/>
      <protection/>
    </xf>
    <xf numFmtId="0" fontId="3" fillId="37" borderId="11" xfId="0" applyFont="1" applyFill="1" applyBorder="1" applyAlignment="1" applyProtection="1">
      <alignment vertical="top"/>
      <protection/>
    </xf>
    <xf numFmtId="0" fontId="3" fillId="37" borderId="12" xfId="0" applyFont="1" applyFill="1" applyBorder="1" applyAlignment="1" applyProtection="1">
      <alignment vertical="top"/>
      <protection/>
    </xf>
    <xf numFmtId="0" fontId="3" fillId="37" borderId="13" xfId="0" applyFont="1" applyFill="1" applyBorder="1" applyAlignment="1" applyProtection="1">
      <alignment vertical="top"/>
      <protection/>
    </xf>
    <xf numFmtId="0" fontId="0" fillId="0" borderId="11" xfId="0" applyFont="1" applyFill="1" applyBorder="1" applyAlignment="1" applyProtection="1">
      <alignment vertical="top"/>
      <protection/>
    </xf>
    <xf numFmtId="0" fontId="0" fillId="0" borderId="12" xfId="0" applyFont="1" applyFill="1" applyBorder="1" applyAlignment="1" applyProtection="1">
      <alignment vertical="top"/>
      <protection/>
    </xf>
    <xf numFmtId="0" fontId="0" fillId="0" borderId="13" xfId="0" applyFont="1" applyFill="1" applyBorder="1" applyAlignment="1" applyProtection="1">
      <alignment vertical="top"/>
      <protection/>
    </xf>
    <xf numFmtId="0" fontId="3" fillId="37" borderId="14" xfId="0" applyFont="1" applyFill="1" applyBorder="1" applyAlignment="1" applyProtection="1">
      <alignment vertical="top"/>
      <protection/>
    </xf>
    <xf numFmtId="0" fontId="3" fillId="37" borderId="0" xfId="0" applyFont="1" applyFill="1" applyBorder="1" applyAlignment="1" applyProtection="1">
      <alignment vertical="top"/>
      <protection/>
    </xf>
    <xf numFmtId="0" fontId="3" fillId="37" borderId="15" xfId="0" applyFont="1" applyFill="1" applyBorder="1" applyAlignment="1" applyProtection="1">
      <alignment vertical="top"/>
      <protection/>
    </xf>
    <xf numFmtId="0" fontId="6" fillId="36" borderId="0" xfId="0" applyFont="1" applyFill="1" applyAlignment="1" applyProtection="1">
      <alignment/>
      <protection/>
    </xf>
    <xf numFmtId="0" fontId="4" fillId="35" borderId="18" xfId="0" applyFont="1" applyFill="1" applyBorder="1" applyAlignment="1" applyProtection="1">
      <alignment/>
      <protection/>
    </xf>
    <xf numFmtId="0" fontId="4" fillId="35" borderId="14" xfId="0" applyFont="1" applyFill="1" applyBorder="1" applyAlignment="1" applyProtection="1">
      <alignment/>
      <protection/>
    </xf>
    <xf numFmtId="0" fontId="50" fillId="35" borderId="14" xfId="0" applyFont="1" applyFill="1" applyBorder="1" applyAlignment="1" applyProtection="1">
      <alignment/>
      <protection/>
    </xf>
    <xf numFmtId="0" fontId="0" fillId="0" borderId="10" xfId="60" applyBorder="1" applyAlignment="1" applyProtection="1">
      <alignment vertical="top" wrapText="1"/>
      <protection locked="0"/>
    </xf>
    <xf numFmtId="0" fontId="0" fillId="0" borderId="10" xfId="60" applyFont="1" applyBorder="1" applyAlignment="1" applyProtection="1">
      <alignment vertical="top" wrapText="1"/>
      <protection locked="0"/>
    </xf>
    <xf numFmtId="0" fontId="0" fillId="0" borderId="10" xfId="0" applyFont="1" applyBorder="1" applyAlignment="1">
      <alignment horizontal="left" vertical="top"/>
    </xf>
    <xf numFmtId="0" fontId="0" fillId="0" borderId="10" xfId="57" applyBorder="1" applyAlignment="1" applyProtection="1">
      <alignment vertical="top" wrapText="1"/>
      <protection locked="0"/>
    </xf>
    <xf numFmtId="166" fontId="0" fillId="0" borderId="10" xfId="57" applyNumberFormat="1" applyBorder="1" applyAlignment="1">
      <alignment horizontal="left" vertical="top"/>
      <protection/>
    </xf>
    <xf numFmtId="14" fontId="0" fillId="0" borderId="11" xfId="57" applyNumberFormat="1" applyBorder="1" applyAlignment="1">
      <alignment horizontal="left" vertical="top"/>
      <protection/>
    </xf>
    <xf numFmtId="0" fontId="0" fillId="0" borderId="10" xfId="57" applyBorder="1" applyAlignment="1">
      <alignment horizontal="left" vertical="top"/>
      <protection/>
    </xf>
    <xf numFmtId="0" fontId="0" fillId="0" borderId="10" xfId="57" applyFont="1" applyBorder="1" applyAlignment="1">
      <alignment horizontal="left" vertical="top"/>
      <protection/>
    </xf>
    <xf numFmtId="0" fontId="0" fillId="0" borderId="10" xfId="0" applyFont="1" applyBorder="1" applyAlignment="1">
      <alignment horizontal="left" vertical="top" wrapText="1"/>
    </xf>
    <xf numFmtId="14" fontId="50" fillId="0" borderId="11" xfId="0" applyNumberFormat="1" applyFont="1" applyBorder="1" applyAlignment="1">
      <alignment horizontal="left" vertical="top"/>
    </xf>
    <xf numFmtId="0" fontId="50" fillId="0" borderId="10" xfId="0" applyFont="1" applyBorder="1" applyAlignment="1">
      <alignment horizontal="left" vertical="top" wrapText="1"/>
    </xf>
    <xf numFmtId="0" fontId="0" fillId="0" borderId="0" xfId="0" applyFont="1" applyAlignment="1">
      <alignment vertical="center"/>
    </xf>
    <xf numFmtId="0" fontId="0" fillId="35" borderId="23" xfId="0" applyFont="1" applyFill="1" applyBorder="1" applyAlignment="1" applyProtection="1">
      <alignment/>
      <protection/>
    </xf>
    <xf numFmtId="0" fontId="8" fillId="35" borderId="24" xfId="0" applyFont="1" applyFill="1" applyBorder="1" applyAlignment="1" applyProtection="1">
      <alignment/>
      <protection/>
    </xf>
    <xf numFmtId="0" fontId="0" fillId="35" borderId="24" xfId="0" applyFont="1" applyFill="1" applyBorder="1" applyAlignment="1" applyProtection="1">
      <alignment/>
      <protection/>
    </xf>
    <xf numFmtId="0" fontId="0" fillId="35" borderId="24" xfId="0" applyFont="1" applyFill="1" applyBorder="1" applyAlignment="1" applyProtection="1">
      <alignment/>
      <protection/>
    </xf>
    <xf numFmtId="0" fontId="0" fillId="35" borderId="25" xfId="0" applyFont="1" applyFill="1" applyBorder="1" applyAlignment="1" applyProtection="1">
      <alignment/>
      <protection/>
    </xf>
    <xf numFmtId="0" fontId="3" fillId="36" borderId="23" xfId="0" applyFont="1" applyFill="1" applyBorder="1" applyAlignment="1" applyProtection="1">
      <alignment vertical="center"/>
      <protection/>
    </xf>
    <xf numFmtId="0" fontId="0" fillId="36" borderId="24" xfId="0" applyFill="1" applyBorder="1" applyAlignment="1" applyProtection="1">
      <alignment vertical="top"/>
      <protection/>
    </xf>
    <xf numFmtId="0" fontId="0" fillId="36" borderId="25" xfId="0" applyFill="1" applyBorder="1" applyAlignment="1" applyProtection="1">
      <alignment vertical="top"/>
      <protection/>
    </xf>
    <xf numFmtId="0" fontId="0" fillId="0" borderId="24" xfId="0" applyBorder="1" applyAlignment="1" applyProtection="1">
      <alignment/>
      <protection/>
    </xf>
    <xf numFmtId="0" fontId="3" fillId="33" borderId="22" xfId="0" applyFont="1" applyFill="1" applyBorder="1" applyAlignment="1" applyProtection="1">
      <alignment vertical="center"/>
      <protection/>
    </xf>
    <xf numFmtId="164" fontId="0" fillId="0" borderId="26" xfId="0" applyNumberFormat="1" applyFont="1" applyBorder="1" applyAlignment="1" applyProtection="1">
      <alignment horizontal="left" vertical="center"/>
      <protection locked="0"/>
    </xf>
    <xf numFmtId="0" fontId="3" fillId="0" borderId="0" xfId="0" applyFont="1" applyFill="1" applyBorder="1" applyAlignment="1">
      <alignment vertical="center"/>
    </xf>
    <xf numFmtId="0" fontId="3" fillId="0" borderId="0" xfId="0" applyFont="1" applyFill="1" applyBorder="1" applyAlignment="1">
      <alignment/>
    </xf>
    <xf numFmtId="0" fontId="0" fillId="0" borderId="0" xfId="0" applyFont="1" applyAlignment="1">
      <alignment/>
    </xf>
    <xf numFmtId="0" fontId="3" fillId="34" borderId="27" xfId="0" applyFont="1" applyFill="1" applyBorder="1" applyAlignment="1">
      <alignment/>
    </xf>
    <xf numFmtId="0" fontId="0" fillId="0" borderId="28" xfId="0" applyBorder="1" applyAlignment="1">
      <alignment/>
    </xf>
    <xf numFmtId="0" fontId="0" fillId="0" borderId="29" xfId="0" applyBorder="1" applyAlignment="1">
      <alignment/>
    </xf>
    <xf numFmtId="0" fontId="0" fillId="0" borderId="24" xfId="0" applyFill="1" applyBorder="1" applyAlignment="1">
      <alignment/>
    </xf>
    <xf numFmtId="0" fontId="0" fillId="0" borderId="30" xfId="0" applyBorder="1" applyAlignment="1">
      <alignment/>
    </xf>
    <xf numFmtId="0" fontId="0" fillId="0" borderId="31" xfId="0" applyBorder="1" applyAlignment="1">
      <alignment/>
    </xf>
    <xf numFmtId="0" fontId="3" fillId="36" borderId="32" xfId="0" applyFont="1" applyFill="1" applyBorder="1" applyAlignment="1">
      <alignment/>
    </xf>
    <xf numFmtId="0" fontId="0" fillId="38" borderId="33" xfId="0" applyFill="1" applyBorder="1" applyAlignment="1">
      <alignment/>
    </xf>
    <xf numFmtId="0" fontId="3" fillId="36" borderId="33" xfId="0" applyFont="1" applyFill="1" applyBorder="1" applyAlignment="1">
      <alignment/>
    </xf>
    <xf numFmtId="0" fontId="0" fillId="38" borderId="34" xfId="0" applyFill="1" applyBorder="1" applyAlignment="1">
      <alignment/>
    </xf>
    <xf numFmtId="0" fontId="0" fillId="0" borderId="27" xfId="0" applyBorder="1" applyAlignment="1">
      <alignment/>
    </xf>
    <xf numFmtId="0" fontId="0" fillId="0" borderId="35" xfId="0" applyBorder="1" applyAlignment="1">
      <alignment/>
    </xf>
    <xf numFmtId="0" fontId="0" fillId="0" borderId="24" xfId="0" applyBorder="1" applyAlignment="1">
      <alignment/>
    </xf>
    <xf numFmtId="0" fontId="0" fillId="0" borderId="36" xfId="0" applyBorder="1" applyAlignment="1">
      <alignment/>
    </xf>
    <xf numFmtId="0" fontId="5" fillId="0" borderId="31" xfId="0" applyFont="1" applyFill="1" applyBorder="1" applyAlignment="1">
      <alignment vertical="top" wrapText="1"/>
    </xf>
    <xf numFmtId="0" fontId="3" fillId="34" borderId="28" xfId="0" applyFont="1" applyFill="1" applyBorder="1" applyAlignment="1">
      <alignment/>
    </xf>
    <xf numFmtId="0" fontId="3" fillId="34" borderId="29" xfId="0" applyFont="1" applyFill="1" applyBorder="1" applyAlignment="1">
      <alignment/>
    </xf>
    <xf numFmtId="0" fontId="5" fillId="39" borderId="35" xfId="0" applyFont="1" applyFill="1" applyBorder="1" applyAlignment="1">
      <alignment/>
    </xf>
    <xf numFmtId="0" fontId="5" fillId="39" borderId="35" xfId="0" applyFont="1" applyFill="1" applyBorder="1" applyAlignment="1">
      <alignment vertical="top"/>
    </xf>
    <xf numFmtId="0" fontId="0" fillId="0" borderId="35" xfId="0" applyFont="1" applyFill="1" applyBorder="1" applyAlignment="1">
      <alignment vertical="top"/>
    </xf>
    <xf numFmtId="0" fontId="3" fillId="39" borderId="35" xfId="0" applyFont="1" applyFill="1" applyBorder="1" applyAlignment="1">
      <alignment/>
    </xf>
    <xf numFmtId="0" fontId="0" fillId="39" borderId="35" xfId="0" applyFill="1" applyBorder="1" applyAlignment="1">
      <alignment/>
    </xf>
    <xf numFmtId="0" fontId="0" fillId="0" borderId="24" xfId="0" applyBorder="1" applyAlignment="1">
      <alignment/>
    </xf>
    <xf numFmtId="0" fontId="3" fillId="33" borderId="29" xfId="0" applyFont="1" applyFill="1" applyBorder="1" applyAlignment="1">
      <alignment/>
    </xf>
    <xf numFmtId="0" fontId="3" fillId="33" borderId="27" xfId="0" applyFont="1" applyFill="1" applyBorder="1" applyAlignment="1">
      <alignment/>
    </xf>
    <xf numFmtId="0" fontId="3" fillId="33" borderId="28" xfId="0" applyFont="1" applyFill="1" applyBorder="1" applyAlignment="1">
      <alignment/>
    </xf>
    <xf numFmtId="0" fontId="3" fillId="0" borderId="28" xfId="0" applyFont="1" applyFill="1" applyBorder="1" applyAlignment="1">
      <alignment vertical="center"/>
    </xf>
    <xf numFmtId="0" fontId="3" fillId="0" borderId="29" xfId="0" applyFont="1" applyFill="1" applyBorder="1" applyAlignment="1">
      <alignment vertical="center"/>
    </xf>
    <xf numFmtId="0" fontId="0" fillId="0" borderId="30" xfId="0" applyFont="1" applyFill="1" applyBorder="1" applyAlignment="1">
      <alignment vertical="top"/>
    </xf>
    <xf numFmtId="0" fontId="0" fillId="0" borderId="31" xfId="0" applyFont="1" applyFill="1" applyBorder="1" applyAlignment="1">
      <alignment vertical="top"/>
    </xf>
    <xf numFmtId="0" fontId="3" fillId="36" borderId="37" xfId="0" applyFont="1" applyFill="1" applyBorder="1" applyAlignment="1">
      <alignment/>
    </xf>
    <xf numFmtId="0" fontId="3" fillId="36" borderId="38" xfId="0" applyFont="1" applyFill="1" applyBorder="1" applyAlignment="1">
      <alignment/>
    </xf>
    <xf numFmtId="0" fontId="3" fillId="36" borderId="39" xfId="0" applyFont="1" applyFill="1" applyBorder="1" applyAlignment="1">
      <alignment/>
    </xf>
    <xf numFmtId="0" fontId="3" fillId="0" borderId="40" xfId="0" applyFont="1" applyBorder="1" applyAlignment="1">
      <alignment vertical="center"/>
    </xf>
    <xf numFmtId="0" fontId="3" fillId="0" borderId="41" xfId="0" applyFont="1" applyBorder="1" applyAlignment="1">
      <alignment vertical="center"/>
    </xf>
    <xf numFmtId="0" fontId="0" fillId="0" borderId="42" xfId="0" applyFont="1" applyBorder="1" applyAlignment="1">
      <alignment horizontal="center" vertical="center"/>
    </xf>
    <xf numFmtId="0" fontId="7" fillId="34" borderId="43" xfId="0" applyFont="1" applyFill="1" applyBorder="1" applyAlignment="1">
      <alignment horizontal="center" vertical="center" wrapText="1"/>
    </xf>
    <xf numFmtId="0" fontId="7" fillId="34" borderId="44" xfId="0" applyFont="1" applyFill="1" applyBorder="1" applyAlignment="1">
      <alignment horizontal="center" vertical="center" wrapText="1"/>
    </xf>
    <xf numFmtId="0" fontId="7" fillId="34" borderId="45" xfId="0" applyFont="1" applyFill="1" applyBorder="1" applyAlignment="1">
      <alignment horizontal="center" vertical="center" wrapText="1"/>
    </xf>
    <xf numFmtId="0" fontId="5" fillId="0" borderId="42" xfId="0" applyFont="1" applyBorder="1" applyAlignment="1">
      <alignment horizontal="center" vertical="center"/>
    </xf>
    <xf numFmtId="0" fontId="5" fillId="0" borderId="42" xfId="0" applyFont="1" applyBorder="1" applyAlignment="1">
      <alignment horizontal="center" vertical="center" wrapText="1"/>
    </xf>
    <xf numFmtId="0" fontId="7" fillId="34" borderId="10" xfId="0" applyFont="1" applyFill="1" applyBorder="1" applyAlignment="1">
      <alignment horizontal="center" vertical="center"/>
    </xf>
    <xf numFmtId="0" fontId="0" fillId="34" borderId="46" xfId="0" applyFont="1" applyFill="1" applyBorder="1" applyAlignment="1">
      <alignment vertical="center"/>
    </xf>
    <xf numFmtId="0" fontId="7" fillId="34" borderId="26" xfId="0" applyFont="1" applyFill="1" applyBorder="1" applyAlignment="1">
      <alignment horizontal="center" vertical="center"/>
    </xf>
    <xf numFmtId="0" fontId="0" fillId="0" borderId="26" xfId="0" applyFont="1" applyBorder="1" applyAlignment="1" applyProtection="1">
      <alignment horizontal="left" vertical="center"/>
      <protection locked="0"/>
    </xf>
    <xf numFmtId="0" fontId="50" fillId="0" borderId="22" xfId="0" applyFont="1" applyBorder="1" applyAlignment="1" applyProtection="1">
      <alignment horizontal="left" vertical="center"/>
      <protection locked="0"/>
    </xf>
    <xf numFmtId="165" fontId="50" fillId="0" borderId="22" xfId="0" applyNumberFormat="1" applyFont="1" applyBorder="1" applyAlignment="1" applyProtection="1">
      <alignment horizontal="left" vertical="center"/>
      <protection locked="0"/>
    </xf>
    <xf numFmtId="0" fontId="0" fillId="0" borderId="47" xfId="60" applyFont="1" applyBorder="1" applyAlignment="1" applyProtection="1">
      <alignment vertical="top" wrapText="1"/>
      <protection locked="0"/>
    </xf>
    <xf numFmtId="0" fontId="0" fillId="0" borderId="47" xfId="60" applyBorder="1" applyAlignment="1" applyProtection="1">
      <alignment vertical="top" wrapText="1"/>
      <protection locked="0"/>
    </xf>
    <xf numFmtId="0" fontId="0" fillId="0" borderId="47" xfId="57" applyBorder="1" applyAlignment="1" applyProtection="1">
      <alignment vertical="top" wrapText="1"/>
      <protection locked="0"/>
    </xf>
    <xf numFmtId="0" fontId="0" fillId="0" borderId="47" xfId="0" applyFont="1" applyBorder="1" applyAlignment="1" applyProtection="1">
      <alignment horizontal="left" vertical="top" wrapText="1"/>
      <protection locked="0"/>
    </xf>
    <xf numFmtId="0" fontId="0" fillId="0" borderId="47" xfId="0" applyFont="1" applyBorder="1" applyAlignment="1" applyProtection="1">
      <alignment vertical="top" wrapText="1"/>
      <protection locked="0"/>
    </xf>
    <xf numFmtId="0" fontId="0" fillId="0" borderId="48" xfId="60" applyFont="1" applyBorder="1" applyAlignment="1" applyProtection="1">
      <alignment vertical="top" wrapText="1"/>
      <protection locked="0"/>
    </xf>
    <xf numFmtId="0" fontId="0" fillId="0" borderId="48" xfId="60" applyBorder="1" applyAlignment="1" applyProtection="1">
      <alignment vertical="top" wrapText="1"/>
      <protection locked="0"/>
    </xf>
    <xf numFmtId="0" fontId="0" fillId="0" borderId="48" xfId="57" applyBorder="1" applyAlignment="1" applyProtection="1">
      <alignment vertical="top" wrapText="1"/>
      <protection locked="0"/>
    </xf>
    <xf numFmtId="0" fontId="0" fillId="0" borderId="48" xfId="0" applyFont="1" applyBorder="1" applyAlignment="1" applyProtection="1">
      <alignment horizontal="left" vertical="top" wrapText="1"/>
      <protection locked="0"/>
    </xf>
    <xf numFmtId="0" fontId="3" fillId="37" borderId="29" xfId="0" applyFont="1" applyFill="1" applyBorder="1" applyAlignment="1" applyProtection="1">
      <alignment vertical="top"/>
      <protection/>
    </xf>
    <xf numFmtId="0" fontId="3" fillId="37" borderId="27" xfId="0" applyFont="1" applyFill="1" applyBorder="1" applyAlignment="1" applyProtection="1">
      <alignment vertical="top"/>
      <protection/>
    </xf>
    <xf numFmtId="0" fontId="3" fillId="37" borderId="35" xfId="0" applyFont="1" applyFill="1" applyBorder="1" applyAlignment="1" applyProtection="1">
      <alignment vertical="top"/>
      <protection/>
    </xf>
    <xf numFmtId="0" fontId="3" fillId="37" borderId="24" xfId="0" applyFont="1" applyFill="1" applyBorder="1" applyAlignment="1" applyProtection="1">
      <alignment vertical="top"/>
      <protection/>
    </xf>
    <xf numFmtId="0" fontId="3" fillId="37" borderId="30" xfId="0" applyFont="1" applyFill="1" applyBorder="1" applyAlignment="1" applyProtection="1">
      <alignment vertical="top"/>
      <protection/>
    </xf>
    <xf numFmtId="0" fontId="3" fillId="37" borderId="31" xfId="0" applyFont="1" applyFill="1" applyBorder="1" applyAlignment="1" applyProtection="1">
      <alignment vertical="top"/>
      <protection/>
    </xf>
    <xf numFmtId="0" fontId="3" fillId="37" borderId="36" xfId="0" applyFont="1" applyFill="1" applyBorder="1" applyAlignment="1" applyProtection="1">
      <alignment vertical="top"/>
      <protection/>
    </xf>
    <xf numFmtId="0" fontId="53" fillId="37" borderId="28" xfId="0" applyFont="1" applyFill="1" applyBorder="1" applyAlignment="1" applyProtection="1">
      <alignment vertical="top"/>
      <protection/>
    </xf>
    <xf numFmtId="0" fontId="5" fillId="0" borderId="42" xfId="0" applyFont="1" applyFill="1" applyBorder="1" applyAlignment="1">
      <alignment horizontal="center" vertical="top" wrapText="1"/>
    </xf>
    <xf numFmtId="0" fontId="3" fillId="0" borderId="0" xfId="0" applyFont="1" applyBorder="1" applyAlignment="1">
      <alignment/>
    </xf>
    <xf numFmtId="0" fontId="7" fillId="34" borderId="49" xfId="0" applyFont="1" applyFill="1" applyBorder="1" applyAlignment="1">
      <alignment horizontal="center" vertical="center"/>
    </xf>
    <xf numFmtId="0" fontId="3" fillId="36" borderId="34" xfId="0" applyFont="1" applyFill="1" applyBorder="1" applyAlignment="1">
      <alignment/>
    </xf>
    <xf numFmtId="0" fontId="7" fillId="39" borderId="0" xfId="0" applyFont="1" applyFill="1" applyBorder="1" applyAlignment="1">
      <alignment horizontal="center" vertical="center"/>
    </xf>
    <xf numFmtId="0" fontId="3" fillId="33" borderId="32" xfId="0" applyFont="1" applyFill="1" applyBorder="1" applyAlignment="1" applyProtection="1">
      <alignment/>
      <protection locked="0"/>
    </xf>
    <xf numFmtId="0" fontId="3" fillId="33" borderId="33" xfId="0" applyFont="1" applyFill="1" applyBorder="1" applyAlignment="1" applyProtection="1">
      <alignment/>
      <protection locked="0"/>
    </xf>
    <xf numFmtId="0" fontId="3" fillId="33" borderId="34" xfId="0" applyFont="1" applyFill="1" applyBorder="1" applyAlignment="1" applyProtection="1">
      <alignment/>
      <protection locked="0"/>
    </xf>
    <xf numFmtId="0" fontId="3" fillId="33" borderId="12" xfId="0" applyFont="1" applyFill="1" applyBorder="1" applyAlignment="1" applyProtection="1">
      <alignment/>
      <protection locked="0"/>
    </xf>
    <xf numFmtId="0" fontId="0" fillId="0" borderId="0" xfId="0" applyAlignment="1" applyProtection="1">
      <alignment/>
      <protection locked="0"/>
    </xf>
    <xf numFmtId="0" fontId="3" fillId="34" borderId="43" xfId="0" applyFont="1" applyFill="1" applyBorder="1" applyAlignment="1" applyProtection="1">
      <alignment vertical="top" wrapText="1"/>
      <protection locked="0"/>
    </xf>
    <xf numFmtId="0" fontId="3" fillId="34" borderId="44" xfId="0" applyFont="1" applyFill="1" applyBorder="1" applyAlignment="1" applyProtection="1">
      <alignment vertical="top" wrapText="1"/>
      <protection locked="0"/>
    </xf>
    <xf numFmtId="0" fontId="3" fillId="34" borderId="34" xfId="0" applyFont="1" applyFill="1" applyBorder="1" applyAlignment="1" applyProtection="1">
      <alignment vertical="top" wrapText="1"/>
      <protection locked="0"/>
    </xf>
    <xf numFmtId="0" fontId="3" fillId="34" borderId="42" xfId="0" applyFont="1" applyFill="1" applyBorder="1" applyAlignment="1" applyProtection="1">
      <alignment vertical="top" wrapText="1"/>
      <protection locked="0"/>
    </xf>
    <xf numFmtId="0" fontId="0" fillId="0" borderId="42" xfId="0" applyBorder="1" applyAlignment="1" applyProtection="1">
      <alignment vertical="top"/>
      <protection locked="0"/>
    </xf>
    <xf numFmtId="0" fontId="0" fillId="0" borderId="42" xfId="0" applyBorder="1" applyAlignment="1" applyProtection="1">
      <alignment vertical="top" wrapText="1"/>
      <protection locked="0"/>
    </xf>
    <xf numFmtId="0" fontId="0" fillId="0" borderId="0" xfId="0" applyFont="1" applyAlignment="1" applyProtection="1">
      <alignment/>
      <protection locked="0"/>
    </xf>
    <xf numFmtId="0" fontId="0" fillId="0" borderId="0" xfId="0" applyFont="1" applyAlignment="1" applyProtection="1">
      <alignment/>
      <protection locked="0"/>
    </xf>
    <xf numFmtId="0" fontId="0" fillId="0" borderId="42" xfId="0" applyFont="1" applyBorder="1" applyAlignment="1" applyProtection="1">
      <alignment vertical="top" wrapText="1"/>
      <protection locked="0"/>
    </xf>
    <xf numFmtId="166" fontId="0" fillId="0" borderId="10" xfId="0" applyNumberFormat="1" applyFont="1" applyBorder="1" applyAlignment="1">
      <alignment horizontal="left" vertical="top"/>
    </xf>
    <xf numFmtId="0" fontId="0" fillId="0" borderId="50" xfId="0" applyBorder="1" applyAlignment="1" applyProtection="1">
      <alignment vertical="top"/>
      <protection locked="0"/>
    </xf>
    <xf numFmtId="0" fontId="0" fillId="0" borderId="0" xfId="0" applyBorder="1" applyAlignment="1" applyProtection="1">
      <alignment/>
      <protection locked="0"/>
    </xf>
    <xf numFmtId="0" fontId="6" fillId="36" borderId="29" xfId="0" applyFont="1" applyFill="1" applyBorder="1" applyAlignment="1" applyProtection="1">
      <alignment/>
      <protection locked="0"/>
    </xf>
    <xf numFmtId="0" fontId="6" fillId="36" borderId="29" xfId="0" applyFont="1" applyFill="1" applyBorder="1" applyAlignment="1" applyProtection="1">
      <alignment vertical="center"/>
      <protection locked="0"/>
    </xf>
    <xf numFmtId="0" fontId="5" fillId="0" borderId="51" xfId="0" applyNumberFormat="1" applyFont="1" applyBorder="1" applyAlignment="1">
      <alignment horizontal="center" vertical="center"/>
    </xf>
    <xf numFmtId="0" fontId="5" fillId="0" borderId="52" xfId="0" applyNumberFormat="1" applyFont="1" applyBorder="1" applyAlignment="1">
      <alignment horizontal="center" vertical="center"/>
    </xf>
    <xf numFmtId="0" fontId="0" fillId="39" borderId="32" xfId="0" applyFont="1" applyFill="1" applyBorder="1" applyAlignment="1">
      <alignment/>
    </xf>
    <xf numFmtId="0" fontId="0" fillId="0" borderId="33" xfId="0" applyFont="1" applyBorder="1" applyAlignment="1">
      <alignment/>
    </xf>
    <xf numFmtId="0" fontId="0" fillId="0" borderId="42" xfId="0" applyNumberFormat="1" applyFont="1" applyFill="1" applyBorder="1" applyAlignment="1">
      <alignment horizontal="center" vertical="top" wrapText="1"/>
    </xf>
    <xf numFmtId="0" fontId="0" fillId="0" borderId="42" xfId="57" applyNumberFormat="1" applyBorder="1" applyAlignment="1" applyProtection="1">
      <alignment horizontal="center" vertical="top"/>
      <protection/>
    </xf>
    <xf numFmtId="2" fontId="3" fillId="0" borderId="34" xfId="0" applyNumberFormat="1" applyFont="1" applyBorder="1" applyAlignment="1">
      <alignment horizontal="center"/>
    </xf>
    <xf numFmtId="1" fontId="3" fillId="0" borderId="42" xfId="0" applyNumberFormat="1" applyFont="1" applyFill="1" applyBorder="1" applyAlignment="1">
      <alignment horizontal="center" vertical="center"/>
    </xf>
    <xf numFmtId="0" fontId="0" fillId="0" borderId="28" xfId="0" applyFont="1" applyFill="1" applyBorder="1" applyAlignment="1" applyProtection="1">
      <alignment horizontal="left" vertical="top" wrapText="1"/>
      <protection/>
    </xf>
    <xf numFmtId="0" fontId="0" fillId="0" borderId="29" xfId="0" applyFont="1" applyFill="1" applyBorder="1" applyAlignment="1" applyProtection="1">
      <alignment horizontal="left" vertical="top" wrapText="1"/>
      <protection/>
    </xf>
    <xf numFmtId="0" fontId="0" fillId="0" borderId="27" xfId="0" applyFont="1" applyFill="1" applyBorder="1" applyAlignment="1" applyProtection="1">
      <alignment horizontal="left" vertical="top" wrapText="1"/>
      <protection/>
    </xf>
    <xf numFmtId="0" fontId="0" fillId="0" borderId="35" xfId="0"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24" xfId="0" applyFont="1" applyFill="1" applyBorder="1" applyAlignment="1" applyProtection="1">
      <alignment horizontal="left" vertical="top" wrapText="1"/>
      <protection/>
    </xf>
    <xf numFmtId="0" fontId="0" fillId="0" borderId="30" xfId="0" applyFont="1" applyFill="1" applyBorder="1" applyAlignment="1" applyProtection="1">
      <alignment horizontal="left" vertical="top" wrapText="1"/>
      <protection/>
    </xf>
    <xf numFmtId="0" fontId="0" fillId="0" borderId="31" xfId="0" applyFont="1" applyFill="1" applyBorder="1" applyAlignment="1" applyProtection="1">
      <alignment horizontal="left" vertical="top" wrapText="1"/>
      <protection/>
    </xf>
    <xf numFmtId="0" fontId="0" fillId="0" borderId="36" xfId="0" applyFont="1" applyFill="1" applyBorder="1" applyAlignment="1" applyProtection="1">
      <alignment horizontal="left" vertical="top" wrapText="1"/>
      <protection/>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te" xfId="61"/>
    <cellStyle name="Output" xfId="62"/>
    <cellStyle name="Percent" xfId="63"/>
    <cellStyle name="Title" xfId="64"/>
    <cellStyle name="Total" xfId="65"/>
    <cellStyle name="Warning Text" xfId="66"/>
  </cellStyles>
  <dxfs count="4">
    <dxf>
      <font>
        <color indexed="16"/>
      </font>
      <fill>
        <patternFill>
          <bgColor indexed="43"/>
        </patternFill>
      </fill>
    </dxf>
    <dxf>
      <font>
        <color indexed="63"/>
      </font>
      <fill>
        <patternFill>
          <bgColor indexed="10"/>
        </patternFill>
      </fill>
    </dxf>
    <dxf>
      <font>
        <color indexed="42"/>
      </font>
      <fill>
        <patternFill>
          <bgColor indexed="17"/>
        </patternFill>
      </fill>
    </dxf>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5886450</xdr:colOff>
      <xdr:row>0</xdr:row>
      <xdr:rowOff>76200</xdr:rowOff>
    </xdr:from>
    <xdr:to>
      <xdr:col>2</xdr:col>
      <xdr:colOff>6924675</xdr:colOff>
      <xdr:row>6</xdr:row>
      <xdr:rowOff>66675</xdr:rowOff>
    </xdr:to>
    <xdr:pic>
      <xdr:nvPicPr>
        <xdr:cNvPr id="1" name="Picture 1" descr="The official logo of the IRS"/>
        <xdr:cNvPicPr preferRelativeResize="1">
          <a:picLocks noChangeAspect="1"/>
        </xdr:cNvPicPr>
      </xdr:nvPicPr>
      <xdr:blipFill>
        <a:blip r:embed="rId1"/>
        <a:stretch>
          <a:fillRect/>
        </a:stretch>
      </xdr:blipFill>
      <xdr:spPr>
        <a:xfrm>
          <a:off x="7105650" y="76200"/>
          <a:ext cx="1038225" cy="1038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C41"/>
  <sheetViews>
    <sheetView showGridLines="0" tabSelected="1" zoomScale="80" zoomScaleNormal="80" zoomScalePageLayoutView="0" workbookViewId="0" topLeftCell="A1">
      <selection activeCell="C17" sqref="C17"/>
    </sheetView>
  </sheetViews>
  <sheetFormatPr defaultColWidth="9.140625" defaultRowHeight="12.75"/>
  <cols>
    <col min="1" max="2" width="9.140625" style="38" customWidth="1"/>
    <col min="3" max="3" width="105.7109375" style="38" customWidth="1"/>
    <col min="4" max="16384" width="9.140625" style="38" customWidth="1"/>
  </cols>
  <sheetData>
    <row r="1" spans="1:3" ht="15.75">
      <c r="A1" s="99" t="s">
        <v>90</v>
      </c>
      <c r="B1" s="37"/>
      <c r="C1" s="114"/>
    </row>
    <row r="2" spans="1:3" ht="15.75">
      <c r="A2" s="100" t="s">
        <v>89</v>
      </c>
      <c r="B2" s="39"/>
      <c r="C2" s="115"/>
    </row>
    <row r="3" spans="1:3" ht="12.75">
      <c r="A3" s="101"/>
      <c r="B3" s="40"/>
      <c r="C3" s="116"/>
    </row>
    <row r="4" spans="1:3" ht="12.75">
      <c r="A4" s="101" t="s">
        <v>97</v>
      </c>
      <c r="B4" s="41"/>
      <c r="C4" s="117"/>
    </row>
    <row r="5" spans="1:3" ht="12.75">
      <c r="A5" s="101" t="s">
        <v>281</v>
      </c>
      <c r="B5" s="41"/>
      <c r="C5" s="117"/>
    </row>
    <row r="6" spans="1:3" ht="12.75">
      <c r="A6" s="101" t="s">
        <v>280</v>
      </c>
      <c r="B6" s="41"/>
      <c r="C6" s="117"/>
    </row>
    <row r="7" spans="1:3" ht="12.75">
      <c r="A7" s="42"/>
      <c r="B7" s="43"/>
      <c r="C7" s="118"/>
    </row>
    <row r="8" spans="1:3" ht="18" customHeight="1">
      <c r="A8" s="44" t="s">
        <v>0</v>
      </c>
      <c r="B8" s="45"/>
      <c r="C8" s="119"/>
    </row>
    <row r="9" spans="1:3" ht="12.75" customHeight="1">
      <c r="A9" s="46" t="s">
        <v>91</v>
      </c>
      <c r="B9" s="47"/>
      <c r="C9" s="120"/>
    </row>
    <row r="10" spans="1:3" ht="12.75">
      <c r="A10" s="46" t="s">
        <v>92</v>
      </c>
      <c r="B10" s="47"/>
      <c r="C10" s="120"/>
    </row>
    <row r="11" spans="1:3" ht="12.75">
      <c r="A11" s="46" t="s">
        <v>93</v>
      </c>
      <c r="B11" s="47"/>
      <c r="C11" s="120"/>
    </row>
    <row r="12" spans="1:3" ht="12.75">
      <c r="A12" s="46" t="s">
        <v>94</v>
      </c>
      <c r="B12" s="47"/>
      <c r="C12" s="120"/>
    </row>
    <row r="13" spans="1:3" ht="12.75">
      <c r="A13" s="46" t="s">
        <v>95</v>
      </c>
      <c r="B13" s="47"/>
      <c r="C13" s="120"/>
    </row>
    <row r="14" spans="1:3" ht="12.75">
      <c r="A14" s="48"/>
      <c r="B14" s="49"/>
      <c r="C14" s="121"/>
    </row>
    <row r="15" ht="12.75">
      <c r="C15" s="122"/>
    </row>
    <row r="16" spans="1:3" ht="12.75">
      <c r="A16" s="50" t="s">
        <v>1</v>
      </c>
      <c r="B16" s="51"/>
      <c r="C16" s="123"/>
    </row>
    <row r="17" spans="1:3" ht="12.75">
      <c r="A17" s="52" t="s">
        <v>2</v>
      </c>
      <c r="B17" s="53"/>
      <c r="C17" s="172"/>
    </row>
    <row r="18" spans="1:3" ht="12.75">
      <c r="A18" s="52" t="s">
        <v>220</v>
      </c>
      <c r="B18" s="53"/>
      <c r="C18" s="172"/>
    </row>
    <row r="19" spans="1:3" ht="12.75">
      <c r="A19" s="52" t="s">
        <v>3</v>
      </c>
      <c r="B19" s="53"/>
      <c r="C19" s="124"/>
    </row>
    <row r="20" spans="1:3" ht="12.75">
      <c r="A20" s="52" t="s">
        <v>4</v>
      </c>
      <c r="B20" s="53"/>
      <c r="C20" s="124"/>
    </row>
    <row r="21" spans="1:3" ht="12.75">
      <c r="A21" s="52" t="s">
        <v>221</v>
      </c>
      <c r="B21" s="53"/>
      <c r="C21" s="124"/>
    </row>
    <row r="22" spans="1:3" ht="12.75">
      <c r="A22" s="52" t="s">
        <v>222</v>
      </c>
      <c r="B22" s="53"/>
      <c r="C22" s="124"/>
    </row>
    <row r="23" spans="1:3" ht="12.75">
      <c r="A23" s="52" t="s">
        <v>5</v>
      </c>
      <c r="B23" s="53"/>
      <c r="C23" s="124"/>
    </row>
    <row r="24" ht="12.75">
      <c r="C24" s="122"/>
    </row>
    <row r="25" spans="1:3" ht="12.75">
      <c r="A25" s="50" t="s">
        <v>58</v>
      </c>
      <c r="B25" s="51"/>
      <c r="C25" s="123"/>
    </row>
    <row r="26" spans="1:3" ht="12.75">
      <c r="A26" s="54"/>
      <c r="B26" s="55"/>
      <c r="C26" s="58"/>
    </row>
    <row r="27" spans="1:3" ht="12.75">
      <c r="A27" s="52" t="s">
        <v>9</v>
      </c>
      <c r="B27" s="56"/>
      <c r="C27" s="173"/>
    </row>
    <row r="28" spans="1:3" ht="12.75">
      <c r="A28" s="52" t="s">
        <v>10</v>
      </c>
      <c r="B28" s="56"/>
      <c r="C28" s="173"/>
    </row>
    <row r="29" spans="1:3" ht="12.75" customHeight="1">
      <c r="A29" s="52" t="s">
        <v>11</v>
      </c>
      <c r="B29" s="56"/>
      <c r="C29" s="173"/>
    </row>
    <row r="30" spans="1:3" ht="12.75" customHeight="1">
      <c r="A30" s="52" t="s">
        <v>12</v>
      </c>
      <c r="B30" s="57"/>
      <c r="C30" s="174"/>
    </row>
    <row r="31" spans="1:3" ht="12.75">
      <c r="A31" s="52" t="s">
        <v>13</v>
      </c>
      <c r="B31" s="56"/>
      <c r="C31" s="173"/>
    </row>
    <row r="32" spans="1:3" ht="12.75">
      <c r="A32" s="54"/>
      <c r="B32" s="55"/>
      <c r="C32" s="58"/>
    </row>
    <row r="33" spans="1:3" ht="12.75">
      <c r="A33" s="52" t="s">
        <v>9</v>
      </c>
      <c r="B33" s="56"/>
      <c r="C33" s="173"/>
    </row>
    <row r="34" spans="1:3" ht="12.75">
      <c r="A34" s="52" t="s">
        <v>10</v>
      </c>
      <c r="B34" s="56"/>
      <c r="C34" s="173"/>
    </row>
    <row r="35" spans="1:3" ht="12.75">
      <c r="A35" s="52" t="s">
        <v>11</v>
      </c>
      <c r="B35" s="56"/>
      <c r="C35" s="173"/>
    </row>
    <row r="36" spans="1:3" ht="12.75">
      <c r="A36" s="52" t="s">
        <v>12</v>
      </c>
      <c r="B36" s="57"/>
      <c r="C36" s="174"/>
    </row>
    <row r="37" spans="1:3" ht="12.75">
      <c r="A37" s="52" t="s">
        <v>13</v>
      </c>
      <c r="B37" s="56"/>
      <c r="C37" s="173"/>
    </row>
    <row r="39" ht="12.75">
      <c r="A39" s="113" t="s">
        <v>59</v>
      </c>
    </row>
    <row r="40" ht="12.75">
      <c r="A40" s="113" t="s">
        <v>217</v>
      </c>
    </row>
    <row r="41" ht="12.75">
      <c r="A41" s="113" t="s">
        <v>218</v>
      </c>
    </row>
    <row r="43" ht="12.75" customHeight="1" hidden="1"/>
    <row r="44" ht="12.75" customHeight="1" hidden="1"/>
    <row r="45" ht="12.75" customHeight="1" hidden="1"/>
  </sheetData>
  <sheetProtection/>
  <dataValidations count="1">
    <dataValidation allowBlank="1" showInputMessage="1" showErrorMessage="1" prompt="Insert City, State and address or building" sqref="C18"/>
  </dataValidations>
  <printOptions horizontalCentered="1"/>
  <pageMargins left="0.25" right="0.25" top="0.5" bottom="0.5" header="0.25" footer="0.25"/>
  <pageSetup fitToHeight="1" fitToWidth="1" horizontalDpi="1200" verticalDpi="1200" orientation="landscape" r:id="rId2"/>
  <headerFooter alignWithMargins="0">
    <oddHeader>&amp;CIRS Office of Safeguards SCSEM</oddHeader>
    <oddFooter>&amp;L&amp;F&amp;RPage &amp;P of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Q27"/>
  <sheetViews>
    <sheetView showGridLines="0" zoomScale="90" zoomScaleNormal="90" zoomScalePageLayoutView="0" workbookViewId="0" topLeftCell="A1">
      <selection activeCell="G12" sqref="G12"/>
    </sheetView>
  </sheetViews>
  <sheetFormatPr defaultColWidth="9.140625" defaultRowHeight="12.75"/>
  <cols>
    <col min="2" max="2" width="12.28125" style="0" customWidth="1"/>
    <col min="3" max="3" width="12.8515625" style="0" customWidth="1"/>
    <col min="4" max="4" width="12.57421875" style="0" customWidth="1"/>
    <col min="5" max="5" width="10.7109375" style="0" customWidth="1"/>
    <col min="6" max="6" width="12.8515625" style="0" customWidth="1"/>
    <col min="7" max="7" width="9.8515625" style="0" bestFit="1" customWidth="1"/>
    <col min="8" max="8" width="8.7109375" style="0" hidden="1" customWidth="1"/>
    <col min="9" max="9" width="6.7109375" style="0" hidden="1" customWidth="1"/>
    <col min="11" max="11" width="10.7109375" style="0" customWidth="1"/>
    <col min="12" max="12" width="11.00390625" style="0" customWidth="1"/>
    <col min="15" max="15" width="9.140625" style="0" customWidth="1"/>
    <col min="16" max="16" width="6.57421875" style="0" customWidth="1"/>
    <col min="17" max="17" width="5.8515625" style="0" customWidth="1"/>
  </cols>
  <sheetData>
    <row r="1" spans="1:17" ht="12.75">
      <c r="A1" s="153" t="s">
        <v>60</v>
      </c>
      <c r="B1" s="151"/>
      <c r="C1" s="151"/>
      <c r="D1" s="151"/>
      <c r="E1" s="151"/>
      <c r="F1" s="151"/>
      <c r="G1" s="151"/>
      <c r="H1" s="151"/>
      <c r="I1" s="151"/>
      <c r="J1" s="151"/>
      <c r="K1" s="151"/>
      <c r="L1" s="151"/>
      <c r="M1" s="151"/>
      <c r="N1" s="151"/>
      <c r="O1" s="151"/>
      <c r="P1" s="152"/>
      <c r="Q1" s="126"/>
    </row>
    <row r="2" spans="1:17" s="1" customFormat="1" ht="18" customHeight="1">
      <c r="A2" s="154" t="s">
        <v>19</v>
      </c>
      <c r="B2" s="155"/>
      <c r="C2" s="155"/>
      <c r="D2" s="155"/>
      <c r="E2" s="155"/>
      <c r="F2" s="155"/>
      <c r="G2" s="155"/>
      <c r="H2" s="155"/>
      <c r="I2" s="155"/>
      <c r="J2" s="155"/>
      <c r="K2" s="155"/>
      <c r="L2" s="155"/>
      <c r="M2" s="155"/>
      <c r="N2" s="155"/>
      <c r="O2" s="155"/>
      <c r="P2" s="138"/>
      <c r="Q2" s="125"/>
    </row>
    <row r="3" spans="1:17" s="1" customFormat="1" ht="12.75" customHeight="1">
      <c r="A3" s="147" t="s">
        <v>241</v>
      </c>
      <c r="B3" s="15"/>
      <c r="C3" s="15"/>
      <c r="D3" s="15"/>
      <c r="E3" s="15"/>
      <c r="F3" s="15"/>
      <c r="G3" s="15"/>
      <c r="H3" s="15"/>
      <c r="I3" s="15"/>
      <c r="J3" s="15"/>
      <c r="K3" s="15"/>
      <c r="L3" s="15"/>
      <c r="M3" s="15"/>
      <c r="N3" s="15"/>
      <c r="O3" s="15"/>
      <c r="P3" s="140"/>
      <c r="Q3" s="15"/>
    </row>
    <row r="4" spans="1:17" s="1" customFormat="1" ht="12.75">
      <c r="A4" s="147"/>
      <c r="B4" s="15"/>
      <c r="C4" s="15"/>
      <c r="D4" s="15"/>
      <c r="E4" s="15"/>
      <c r="F4" s="15"/>
      <c r="G4" s="15"/>
      <c r="H4" s="15"/>
      <c r="I4" s="15"/>
      <c r="J4" s="15"/>
      <c r="K4" s="15"/>
      <c r="L4" s="15"/>
      <c r="M4" s="15"/>
      <c r="N4" s="15"/>
      <c r="O4" s="15"/>
      <c r="P4" s="140"/>
      <c r="Q4" s="15"/>
    </row>
    <row r="5" spans="1:17" s="1" customFormat="1" ht="12.75">
      <c r="A5" s="147" t="s">
        <v>85</v>
      </c>
      <c r="B5" s="15"/>
      <c r="C5" s="15"/>
      <c r="D5" s="15"/>
      <c r="E5" s="15"/>
      <c r="F5" s="15"/>
      <c r="G5" s="15"/>
      <c r="H5" s="15"/>
      <c r="I5" s="15"/>
      <c r="J5" s="15"/>
      <c r="K5" s="15"/>
      <c r="L5" s="15"/>
      <c r="M5" s="15"/>
      <c r="N5" s="15"/>
      <c r="O5" s="15"/>
      <c r="P5" s="140"/>
      <c r="Q5" s="15"/>
    </row>
    <row r="6" spans="1:17" s="1" customFormat="1" ht="12.75">
      <c r="A6" s="147" t="s">
        <v>86</v>
      </c>
      <c r="B6" s="15"/>
      <c r="C6" s="15"/>
      <c r="D6" s="15"/>
      <c r="E6" s="15"/>
      <c r="F6" s="15"/>
      <c r="G6" s="15"/>
      <c r="H6" s="15"/>
      <c r="I6" s="15"/>
      <c r="J6" s="15"/>
      <c r="K6" s="15"/>
      <c r="L6" s="15"/>
      <c r="M6" s="15"/>
      <c r="N6" s="15"/>
      <c r="O6" s="15"/>
      <c r="P6" s="140"/>
      <c r="Q6" s="15"/>
    </row>
    <row r="7" spans="1:17" s="1" customFormat="1" ht="12.75">
      <c r="A7" s="156"/>
      <c r="B7" s="157"/>
      <c r="C7" s="157"/>
      <c r="D7" s="157"/>
      <c r="E7" s="157"/>
      <c r="F7" s="157"/>
      <c r="G7" s="157"/>
      <c r="H7" s="157"/>
      <c r="I7" s="157"/>
      <c r="J7" s="157"/>
      <c r="K7" s="157"/>
      <c r="L7" s="157"/>
      <c r="M7" s="157"/>
      <c r="N7" s="157"/>
      <c r="O7" s="157"/>
      <c r="P7" s="141"/>
      <c r="Q7" s="15"/>
    </row>
    <row r="8" spans="1:16" ht="12.75">
      <c r="A8" s="129"/>
      <c r="B8" s="130"/>
      <c r="C8" s="130"/>
      <c r="D8" s="130"/>
      <c r="E8" s="130"/>
      <c r="F8" s="130"/>
      <c r="G8" s="130"/>
      <c r="H8" s="130"/>
      <c r="I8" s="130"/>
      <c r="J8" s="130"/>
      <c r="K8" s="130"/>
      <c r="L8" s="130"/>
      <c r="M8" s="130"/>
      <c r="N8" s="130"/>
      <c r="O8" s="130"/>
      <c r="P8" s="138"/>
    </row>
    <row r="9" spans="1:16" s="1" customFormat="1" ht="12.75" customHeight="1">
      <c r="A9" s="148"/>
      <c r="B9" s="143" t="s">
        <v>242</v>
      </c>
      <c r="C9" s="144"/>
      <c r="D9" s="144"/>
      <c r="E9" s="144"/>
      <c r="F9" s="144"/>
      <c r="G9" s="128"/>
      <c r="H9"/>
      <c r="I9"/>
      <c r="J9"/>
      <c r="P9" s="131"/>
    </row>
    <row r="10" spans="1:16" s="1" customFormat="1" ht="12.75" customHeight="1">
      <c r="A10" s="145" t="s">
        <v>245</v>
      </c>
      <c r="B10" s="134" t="s">
        <v>249</v>
      </c>
      <c r="C10" s="135"/>
      <c r="D10" s="136"/>
      <c r="E10" s="136"/>
      <c r="F10" s="136"/>
      <c r="G10" s="137"/>
      <c r="H10"/>
      <c r="I10"/>
      <c r="J10"/>
      <c r="K10" s="158" t="s">
        <v>243</v>
      </c>
      <c r="L10" s="159"/>
      <c r="M10" s="159"/>
      <c r="N10" s="159"/>
      <c r="O10" s="160"/>
      <c r="P10" s="131"/>
    </row>
    <row r="11" spans="1:16" ht="35.25" customHeight="1">
      <c r="A11" s="149"/>
      <c r="B11" s="164" t="s">
        <v>246</v>
      </c>
      <c r="C11" s="165" t="s">
        <v>247</v>
      </c>
      <c r="D11" s="165" t="s">
        <v>248</v>
      </c>
      <c r="E11" s="165" t="s">
        <v>20</v>
      </c>
      <c r="F11" s="165" t="s">
        <v>268</v>
      </c>
      <c r="G11" s="166" t="s">
        <v>252</v>
      </c>
      <c r="K11" s="170" t="s">
        <v>27</v>
      </c>
      <c r="L11" s="36"/>
      <c r="M11" s="169" t="s">
        <v>26</v>
      </c>
      <c r="N11" s="169" t="s">
        <v>22</v>
      </c>
      <c r="O11" s="171" t="s">
        <v>23</v>
      </c>
      <c r="P11" s="140"/>
    </row>
    <row r="12" spans="1:17" ht="13.5" customHeight="1">
      <c r="A12" s="146"/>
      <c r="B12" s="167">
        <f>COUNTIF('Test Cases'!I3:I311,"Pass")</f>
        <v>0</v>
      </c>
      <c r="C12" s="168">
        <f>COUNTIF('Test Cases'!I3:I311,"Fail")</f>
        <v>0</v>
      </c>
      <c r="D12" s="167">
        <f>COUNTIF('Test Cases'!I3:I311,"Info")</f>
        <v>0</v>
      </c>
      <c r="E12" s="167">
        <f>COUNTIF('Test Cases'!I3:I311,"N/A")</f>
        <v>0</v>
      </c>
      <c r="F12" s="167">
        <f>B12+C12</f>
        <v>0</v>
      </c>
      <c r="G12" s="223">
        <f>D20</f>
        <v>0</v>
      </c>
      <c r="K12" s="161" t="s">
        <v>250</v>
      </c>
      <c r="L12" s="162"/>
      <c r="M12" s="216">
        <f>COUNTA('Test Cases'!I3:I311)</f>
        <v>0</v>
      </c>
      <c r="N12" s="216">
        <f>O12-M12</f>
        <v>20</v>
      </c>
      <c r="O12" s="217">
        <f>COUNTA('Test Cases'!A3:A311)</f>
        <v>20</v>
      </c>
      <c r="P12" s="150"/>
      <c r="Q12" s="20"/>
    </row>
    <row r="13" spans="1:17" ht="14.25" customHeight="1">
      <c r="A13" s="146"/>
      <c r="B13" s="193"/>
      <c r="C13" s="2"/>
      <c r="D13" s="2"/>
      <c r="E13" s="2"/>
      <c r="F13" s="2"/>
      <c r="G13" s="2"/>
      <c r="K13" s="19"/>
      <c r="L13" s="19"/>
      <c r="M13" s="19"/>
      <c r="N13" s="19"/>
      <c r="O13" s="19"/>
      <c r="P13" s="150"/>
      <c r="Q13" s="20"/>
    </row>
    <row r="14" spans="1:17" ht="12.75" customHeight="1">
      <c r="A14" s="146"/>
      <c r="B14" s="134" t="s">
        <v>244</v>
      </c>
      <c r="C14" s="136"/>
      <c r="D14" s="136"/>
      <c r="E14" s="136"/>
      <c r="F14" s="136"/>
      <c r="G14" s="195"/>
      <c r="K14" s="19"/>
      <c r="L14" s="19"/>
      <c r="M14" s="19"/>
      <c r="N14" s="19"/>
      <c r="O14" s="19"/>
      <c r="P14" s="150"/>
      <c r="Q14" s="20"/>
    </row>
    <row r="15" spans="1:16" ht="12.75">
      <c r="A15" s="139"/>
      <c r="B15" s="194" t="s">
        <v>251</v>
      </c>
      <c r="C15" s="194" t="s">
        <v>44</v>
      </c>
      <c r="D15" s="194" t="s">
        <v>7</v>
      </c>
      <c r="E15" s="194" t="s">
        <v>8</v>
      </c>
      <c r="F15" s="194" t="s">
        <v>20</v>
      </c>
      <c r="G15" s="194" t="s">
        <v>229</v>
      </c>
      <c r="H15" s="196" t="s">
        <v>269</v>
      </c>
      <c r="I15" s="196" t="s">
        <v>270</v>
      </c>
      <c r="K15" s="3"/>
      <c r="L15" s="3"/>
      <c r="M15" s="3"/>
      <c r="N15" s="3"/>
      <c r="O15" s="3"/>
      <c r="P15" s="140"/>
    </row>
    <row r="16" spans="1:16" ht="12.75">
      <c r="A16" s="139"/>
      <c r="B16" s="163">
        <v>4</v>
      </c>
      <c r="C16" s="192">
        <f>COUNTIF('Test Cases'!AA:AA,B16)</f>
        <v>0</v>
      </c>
      <c r="D16" s="167">
        <f>_xlfn.COUNTIFS('Test Cases'!AA:AA,B16,'Test Cases'!I:I,$D$15)</f>
        <v>0</v>
      </c>
      <c r="E16" s="167">
        <f>_xlfn.COUNTIFS('Test Cases'!AA:AA,B16,'Test Cases'!I:I,$E$15)</f>
        <v>0</v>
      </c>
      <c r="F16" s="167">
        <f>_xlfn.COUNTIFS('Test Cases'!AA:AA,B16,'Test Cases'!I:I,$F$15)</f>
        <v>0</v>
      </c>
      <c r="G16" s="220" t="s">
        <v>271</v>
      </c>
      <c r="K16" s="2"/>
      <c r="L16" s="2"/>
      <c r="M16" s="2"/>
      <c r="N16" s="2"/>
      <c r="O16" s="2"/>
      <c r="P16" s="140"/>
    </row>
    <row r="17" spans="1:16" ht="12.75">
      <c r="A17" s="139"/>
      <c r="B17" s="163">
        <v>3</v>
      </c>
      <c r="C17" s="192">
        <f>COUNTIF('Test Cases'!AA:AA,B17)</f>
        <v>14</v>
      </c>
      <c r="D17" s="167">
        <f>_xlfn.COUNTIFS('Test Cases'!AA:AA,B17,'Test Cases'!I:I,$D$15)</f>
        <v>0</v>
      </c>
      <c r="E17" s="167">
        <f>_xlfn.COUNTIFS('Test Cases'!AA:AA,B17,'Test Cases'!I:I,$E$15)</f>
        <v>0</v>
      </c>
      <c r="F17" s="167">
        <f>_xlfn.COUNTIFS('Test Cases'!AA:AA,B17,'Test Cases'!I:I,$F$15)</f>
        <v>0</v>
      </c>
      <c r="G17" s="220">
        <v>10</v>
      </c>
      <c r="H17">
        <f>(C17-F17)*(G17)</f>
        <v>140</v>
      </c>
      <c r="I17">
        <f>D17*G17</f>
        <v>0</v>
      </c>
      <c r="K17" s="2"/>
      <c r="L17" s="2"/>
      <c r="M17" s="2"/>
      <c r="N17" s="2"/>
      <c r="O17" s="2"/>
      <c r="P17" s="140"/>
    </row>
    <row r="18" spans="1:16" ht="12.75">
      <c r="A18" s="139"/>
      <c r="B18" s="163">
        <v>2</v>
      </c>
      <c r="C18" s="192">
        <f>COUNTIF('Test Cases'!AA:AA,B18)</f>
        <v>6</v>
      </c>
      <c r="D18" s="167">
        <f>_xlfn.COUNTIFS('Test Cases'!AA:AA,B18,'Test Cases'!I:I,$D$15)</f>
        <v>0</v>
      </c>
      <c r="E18" s="167">
        <f>_xlfn.COUNTIFS('Test Cases'!AA:AA,B18,'Test Cases'!I:I,$E$15)</f>
        <v>0</v>
      </c>
      <c r="F18" s="167">
        <f>_xlfn.COUNTIFS('Test Cases'!AA:AA,B18,'Test Cases'!I:I,$F$15)</f>
        <v>0</v>
      </c>
      <c r="G18" s="220">
        <v>2.5</v>
      </c>
      <c r="H18">
        <f>(C18-F18)*(G18)</f>
        <v>15</v>
      </c>
      <c r="I18">
        <f>D18*G18</f>
        <v>0</v>
      </c>
      <c r="K18" s="2"/>
      <c r="L18" s="2"/>
      <c r="M18" s="2"/>
      <c r="N18" s="2"/>
      <c r="O18" s="2"/>
      <c r="P18" s="140"/>
    </row>
    <row r="19" spans="1:16" ht="12.75">
      <c r="A19" s="139"/>
      <c r="B19" s="163">
        <v>1</v>
      </c>
      <c r="C19" s="192">
        <f>COUNTIF('Test Cases'!AA:AA,B19)</f>
        <v>0</v>
      </c>
      <c r="D19" s="167">
        <f>_xlfn.COUNTIFS('Test Cases'!AA:AA,B19,'Test Cases'!I:I,$D$15)</f>
        <v>0</v>
      </c>
      <c r="E19" s="167">
        <f>_xlfn.COUNTIFS('Test Cases'!AA:AA,B19,'Test Cases'!I:I,$E$15)</f>
        <v>0</v>
      </c>
      <c r="F19" s="167">
        <f>_xlfn.COUNTIFS('Test Cases'!AA:AA,B19,'Test Cases'!I:I,$F$15)</f>
        <v>0</v>
      </c>
      <c r="G19" s="220">
        <v>1</v>
      </c>
      <c r="H19">
        <f>(C19-F19)*(G19)</f>
        <v>0</v>
      </c>
      <c r="I19">
        <f>D19*G19</f>
        <v>0</v>
      </c>
      <c r="K19" s="2"/>
      <c r="L19" s="2"/>
      <c r="M19" s="2"/>
      <c r="N19" s="2"/>
      <c r="O19" s="2"/>
      <c r="P19" s="140"/>
    </row>
    <row r="20" spans="1:16" ht="12.75" hidden="1">
      <c r="A20" s="139"/>
      <c r="B20" s="218" t="s">
        <v>227</v>
      </c>
      <c r="C20" s="219"/>
      <c r="D20" s="222">
        <f>IF(E16&gt;0,((SUM(I17:I19)/SUM(H17:H19))*100)*(0.5),SUM(I17:I19)/SUM(H17:H19)*100)</f>
        <v>0</v>
      </c>
      <c r="K20" s="2"/>
      <c r="L20" s="2"/>
      <c r="M20" s="2"/>
      <c r="N20" s="2"/>
      <c r="O20" s="2"/>
      <c r="P20" s="140"/>
    </row>
    <row r="21" spans="1:16" ht="12.75">
      <c r="A21" s="132"/>
      <c r="B21" s="133"/>
      <c r="C21" s="133"/>
      <c r="D21" s="133"/>
      <c r="E21" s="133"/>
      <c r="F21" s="133"/>
      <c r="G21" s="133"/>
      <c r="H21" s="133"/>
      <c r="I21" s="133"/>
      <c r="J21" s="133"/>
      <c r="K21" s="142"/>
      <c r="L21" s="142"/>
      <c r="M21" s="142"/>
      <c r="N21" s="142"/>
      <c r="O21" s="142"/>
      <c r="P21" s="141"/>
    </row>
    <row r="22" spans="11:15" ht="12.75">
      <c r="K22" s="3"/>
      <c r="L22" s="3"/>
      <c r="M22" s="3"/>
      <c r="N22" s="3"/>
      <c r="O22" s="3"/>
    </row>
    <row r="24" ht="12.75" hidden="1"/>
    <row r="25" spans="1:3" ht="12.75" customHeight="1" hidden="1">
      <c r="A25" t="s">
        <v>18</v>
      </c>
      <c r="C25" s="127"/>
    </row>
    <row r="26" ht="12.75" customHeight="1" hidden="1">
      <c r="A26" t="s">
        <v>24</v>
      </c>
    </row>
    <row r="27" ht="12.75" customHeight="1" hidden="1">
      <c r="A27" t="s">
        <v>25</v>
      </c>
    </row>
  </sheetData>
  <sheetProtection sheet="1" formatRows="0"/>
  <conditionalFormatting sqref="N12">
    <cfRule type="cellIs" priority="5" dxfId="3" operator="lessThan" stopIfTrue="1">
      <formula>0</formula>
    </cfRule>
  </conditionalFormatting>
  <printOptions horizontalCentered="1"/>
  <pageMargins left="0.25" right="0.25" top="0.5" bottom="0.5" header="0.25" footer="0.25"/>
  <pageSetup fitToHeight="1" fitToWidth="1" horizontalDpi="1200" verticalDpi="1200" orientation="landscape" r:id="rId1"/>
  <headerFooter alignWithMargins="0">
    <oddHeader>&amp;CIRS Office of Safeguards SCSEM</oddHeader>
    <oddFooter>&amp;L&amp;F&amp;RPage &amp;P of &amp;N</oddFooter>
  </headerFooter>
</worksheet>
</file>

<file path=xl/worksheets/sheet3.xml><?xml version="1.0" encoding="utf-8"?>
<worksheet xmlns="http://schemas.openxmlformats.org/spreadsheetml/2006/main" xmlns:r="http://schemas.openxmlformats.org/officeDocument/2006/relationships">
  <dimension ref="A1:N36"/>
  <sheetViews>
    <sheetView showGridLines="0" zoomScale="80" zoomScaleNormal="80" zoomScalePageLayoutView="0" workbookViewId="0" topLeftCell="A1">
      <pane ySplit="1" topLeftCell="A2" activePane="bottomLeft" state="frozen"/>
      <selection pane="topLeft" activeCell="A1" sqref="A1"/>
      <selection pane="bottomLeft" activeCell="D34" sqref="D34:N36"/>
    </sheetView>
  </sheetViews>
  <sheetFormatPr defaultColWidth="9.140625" defaultRowHeight="12.75"/>
  <cols>
    <col min="1" max="14" width="9.140625" style="66" customWidth="1"/>
    <col min="15" max="16384" width="9.140625" style="66" customWidth="1"/>
  </cols>
  <sheetData>
    <row r="1" spans="1:14" ht="12.75">
      <c r="A1" s="67" t="s">
        <v>30</v>
      </c>
      <c r="B1" s="59"/>
      <c r="C1" s="59"/>
      <c r="D1" s="59"/>
      <c r="E1" s="59"/>
      <c r="F1" s="59"/>
      <c r="G1" s="59"/>
      <c r="H1" s="59"/>
      <c r="I1" s="59"/>
      <c r="J1" s="59"/>
      <c r="K1" s="59"/>
      <c r="L1" s="59"/>
      <c r="M1" s="59"/>
      <c r="N1" s="60"/>
    </row>
    <row r="2" spans="1:14" s="71" customFormat="1" ht="12.75" customHeight="1">
      <c r="A2" s="68" t="s">
        <v>61</v>
      </c>
      <c r="B2" s="69"/>
      <c r="C2" s="69"/>
      <c r="D2" s="69"/>
      <c r="E2" s="69"/>
      <c r="F2" s="69"/>
      <c r="G2" s="69"/>
      <c r="H2" s="69"/>
      <c r="I2" s="69"/>
      <c r="J2" s="69"/>
      <c r="K2" s="69"/>
      <c r="L2" s="69"/>
      <c r="M2" s="69"/>
      <c r="N2" s="70"/>
    </row>
    <row r="3" spans="1:14" s="74" customFormat="1" ht="12.75" customHeight="1">
      <c r="A3" s="82" t="s">
        <v>98</v>
      </c>
      <c r="B3" s="72"/>
      <c r="C3" s="72"/>
      <c r="D3" s="72"/>
      <c r="E3" s="72"/>
      <c r="F3" s="72"/>
      <c r="G3" s="72"/>
      <c r="H3" s="72"/>
      <c r="I3" s="72"/>
      <c r="J3" s="72"/>
      <c r="K3" s="72"/>
      <c r="L3" s="72"/>
      <c r="M3" s="72"/>
      <c r="N3" s="73"/>
    </row>
    <row r="4" spans="1:14" s="74" customFormat="1" ht="12.75">
      <c r="A4" s="61" t="s">
        <v>99</v>
      </c>
      <c r="B4" s="75"/>
      <c r="C4" s="75"/>
      <c r="D4" s="75"/>
      <c r="E4" s="75"/>
      <c r="F4" s="75"/>
      <c r="G4" s="75"/>
      <c r="H4" s="75"/>
      <c r="I4" s="75"/>
      <c r="J4" s="75"/>
      <c r="K4" s="75"/>
      <c r="L4" s="75"/>
      <c r="M4" s="75"/>
      <c r="N4" s="76"/>
    </row>
    <row r="5" spans="1:14" s="74" customFormat="1" ht="12.75">
      <c r="A5" s="61" t="s">
        <v>100</v>
      </c>
      <c r="B5" s="75"/>
      <c r="C5" s="75"/>
      <c r="D5" s="75"/>
      <c r="E5" s="75"/>
      <c r="F5" s="75"/>
      <c r="G5" s="75"/>
      <c r="H5" s="75"/>
      <c r="I5" s="75"/>
      <c r="J5" s="75"/>
      <c r="K5" s="75"/>
      <c r="L5" s="75"/>
      <c r="M5" s="75"/>
      <c r="N5" s="76"/>
    </row>
    <row r="6" spans="1:14" s="74" customFormat="1" ht="12.75">
      <c r="A6" s="61"/>
      <c r="B6" s="75"/>
      <c r="C6" s="75"/>
      <c r="D6" s="75"/>
      <c r="E6" s="75"/>
      <c r="F6" s="75"/>
      <c r="G6" s="75"/>
      <c r="H6" s="75"/>
      <c r="I6" s="75"/>
      <c r="J6" s="75"/>
      <c r="K6" s="75"/>
      <c r="L6" s="75"/>
      <c r="M6" s="75"/>
      <c r="N6" s="76"/>
    </row>
    <row r="7" spans="1:14" s="74" customFormat="1" ht="12.75">
      <c r="A7" s="61" t="s">
        <v>101</v>
      </c>
      <c r="B7" s="75"/>
      <c r="C7" s="75"/>
      <c r="D7" s="75"/>
      <c r="E7" s="75"/>
      <c r="F7" s="75"/>
      <c r="G7" s="75"/>
      <c r="H7" s="75"/>
      <c r="I7" s="75"/>
      <c r="J7" s="75"/>
      <c r="K7" s="75"/>
      <c r="L7" s="75"/>
      <c r="M7" s="75"/>
      <c r="N7" s="76"/>
    </row>
    <row r="8" spans="1:14" s="74" customFormat="1" ht="12.75">
      <c r="A8" s="61" t="s">
        <v>102</v>
      </c>
      <c r="B8" s="75"/>
      <c r="C8" s="75"/>
      <c r="D8" s="75"/>
      <c r="E8" s="75"/>
      <c r="F8" s="75"/>
      <c r="G8" s="75"/>
      <c r="H8" s="75"/>
      <c r="I8" s="75"/>
      <c r="J8" s="75"/>
      <c r="K8" s="75"/>
      <c r="L8" s="75"/>
      <c r="M8" s="75"/>
      <c r="N8" s="76"/>
    </row>
    <row r="9" spans="1:14" s="74" customFormat="1" ht="12.75">
      <c r="A9" s="61" t="s">
        <v>103</v>
      </c>
      <c r="B9" s="75"/>
      <c r="C9" s="75"/>
      <c r="D9" s="75"/>
      <c r="E9" s="75"/>
      <c r="F9" s="75"/>
      <c r="G9" s="75"/>
      <c r="H9" s="75"/>
      <c r="I9" s="75"/>
      <c r="J9" s="75"/>
      <c r="K9" s="75"/>
      <c r="L9" s="75"/>
      <c r="M9" s="75"/>
      <c r="N9" s="76"/>
    </row>
    <row r="10" spans="1:14" s="71" customFormat="1" ht="12.75">
      <c r="A10" s="88"/>
      <c r="B10" s="77"/>
      <c r="C10" s="77"/>
      <c r="D10" s="77"/>
      <c r="E10" s="77"/>
      <c r="F10" s="77"/>
      <c r="G10" s="77"/>
      <c r="H10" s="77"/>
      <c r="I10" s="77"/>
      <c r="J10" s="77"/>
      <c r="K10" s="77"/>
      <c r="L10" s="77"/>
      <c r="M10" s="77"/>
      <c r="N10" s="78"/>
    </row>
    <row r="12" spans="1:14" ht="12.75" customHeight="1">
      <c r="A12" s="68" t="s">
        <v>31</v>
      </c>
      <c r="B12" s="69"/>
      <c r="C12" s="69"/>
      <c r="D12" s="69"/>
      <c r="E12" s="69"/>
      <c r="F12" s="69"/>
      <c r="G12" s="69"/>
      <c r="H12" s="69"/>
      <c r="I12" s="69"/>
      <c r="J12" s="69"/>
      <c r="K12" s="69"/>
      <c r="L12" s="69"/>
      <c r="M12" s="69"/>
      <c r="N12" s="70"/>
    </row>
    <row r="13" spans="1:14" ht="12.75" customHeight="1">
      <c r="A13" s="79" t="s">
        <v>51</v>
      </c>
      <c r="B13" s="80"/>
      <c r="C13" s="81"/>
      <c r="D13" s="82" t="s">
        <v>62</v>
      </c>
      <c r="E13" s="83"/>
      <c r="F13" s="83"/>
      <c r="G13" s="83"/>
      <c r="H13" s="83"/>
      <c r="I13" s="83"/>
      <c r="J13" s="83"/>
      <c r="K13" s="83"/>
      <c r="L13" s="83"/>
      <c r="M13" s="83"/>
      <c r="N13" s="84"/>
    </row>
    <row r="14" spans="1:14" ht="12.75">
      <c r="A14" s="85"/>
      <c r="B14" s="86"/>
      <c r="C14" s="87"/>
      <c r="D14" s="88" t="s">
        <v>63</v>
      </c>
      <c r="E14" s="64"/>
      <c r="F14" s="64"/>
      <c r="G14" s="64"/>
      <c r="H14" s="64"/>
      <c r="I14" s="64"/>
      <c r="J14" s="64"/>
      <c r="K14" s="64"/>
      <c r="L14" s="64"/>
      <c r="M14" s="64"/>
      <c r="N14" s="65"/>
    </row>
    <row r="15" spans="1:14" ht="12.75" customHeight="1">
      <c r="A15" s="89" t="s">
        <v>52</v>
      </c>
      <c r="B15" s="90"/>
      <c r="C15" s="91"/>
      <c r="D15" s="92" t="s">
        <v>47</v>
      </c>
      <c r="E15" s="93"/>
      <c r="F15" s="93"/>
      <c r="G15" s="93"/>
      <c r="H15" s="93"/>
      <c r="I15" s="93"/>
      <c r="J15" s="93"/>
      <c r="K15" s="93"/>
      <c r="L15" s="93"/>
      <c r="M15" s="93"/>
      <c r="N15" s="94"/>
    </row>
    <row r="16" spans="1:14" ht="12.75" customHeight="1">
      <c r="A16" s="79" t="s">
        <v>201</v>
      </c>
      <c r="B16" s="80"/>
      <c r="C16" s="81"/>
      <c r="D16" s="82" t="s">
        <v>202</v>
      </c>
      <c r="E16" s="83"/>
      <c r="F16" s="83"/>
      <c r="G16" s="83"/>
      <c r="H16" s="83"/>
      <c r="I16" s="83"/>
      <c r="J16" s="83"/>
      <c r="K16" s="83"/>
      <c r="L16" s="83"/>
      <c r="M16" s="83"/>
      <c r="N16" s="84"/>
    </row>
    <row r="17" spans="1:14" ht="12.75" customHeight="1">
      <c r="A17" s="79" t="s">
        <v>48</v>
      </c>
      <c r="B17" s="80"/>
      <c r="C17" s="81"/>
      <c r="D17" s="82" t="s">
        <v>64</v>
      </c>
      <c r="E17" s="83"/>
      <c r="F17" s="83"/>
      <c r="G17" s="83"/>
      <c r="H17" s="83"/>
      <c r="I17" s="83"/>
      <c r="J17" s="83"/>
      <c r="K17" s="83"/>
      <c r="L17" s="83"/>
      <c r="M17" s="83"/>
      <c r="N17" s="84"/>
    </row>
    <row r="18" spans="1:14" ht="12.75">
      <c r="A18" s="95"/>
      <c r="B18" s="96"/>
      <c r="C18" s="97"/>
      <c r="D18" s="61" t="s">
        <v>65</v>
      </c>
      <c r="E18" s="62"/>
      <c r="F18" s="62"/>
      <c r="G18" s="62"/>
      <c r="H18" s="62"/>
      <c r="I18" s="62"/>
      <c r="J18" s="62"/>
      <c r="K18" s="62"/>
      <c r="L18" s="62"/>
      <c r="M18" s="62"/>
      <c r="N18" s="63"/>
    </row>
    <row r="19" spans="1:14" ht="12.75" customHeight="1">
      <c r="A19" s="85"/>
      <c r="B19" s="86"/>
      <c r="C19" s="87"/>
      <c r="D19" s="88" t="s">
        <v>66</v>
      </c>
      <c r="E19" s="64"/>
      <c r="F19" s="64"/>
      <c r="G19" s="64"/>
      <c r="H19" s="64"/>
      <c r="I19" s="64"/>
      <c r="J19" s="64"/>
      <c r="K19" s="64"/>
      <c r="L19" s="64"/>
      <c r="M19" s="64"/>
      <c r="N19" s="65"/>
    </row>
    <row r="20" spans="1:14" ht="12.75" customHeight="1">
      <c r="A20" s="79" t="s">
        <v>49</v>
      </c>
      <c r="B20" s="80"/>
      <c r="C20" s="81"/>
      <c r="D20" s="82" t="s">
        <v>67</v>
      </c>
      <c r="E20" s="83"/>
      <c r="F20" s="83"/>
      <c r="G20" s="83"/>
      <c r="H20" s="83"/>
      <c r="I20" s="83"/>
      <c r="J20" s="83"/>
      <c r="K20" s="83"/>
      <c r="L20" s="83"/>
      <c r="M20" s="83"/>
      <c r="N20" s="84"/>
    </row>
    <row r="21" spans="1:14" ht="12.75">
      <c r="A21" s="85"/>
      <c r="B21" s="86"/>
      <c r="C21" s="87"/>
      <c r="D21" s="88" t="s">
        <v>68</v>
      </c>
      <c r="E21" s="64"/>
      <c r="F21" s="64"/>
      <c r="G21" s="64"/>
      <c r="H21" s="64"/>
      <c r="I21" s="64"/>
      <c r="J21" s="64"/>
      <c r="K21" s="64"/>
      <c r="L21" s="64"/>
      <c r="M21" s="64"/>
      <c r="N21" s="65"/>
    </row>
    <row r="22" spans="1:14" ht="12.75" customHeight="1">
      <c r="A22" s="79" t="s">
        <v>53</v>
      </c>
      <c r="B22" s="80"/>
      <c r="C22" s="81"/>
      <c r="D22" s="82" t="s">
        <v>69</v>
      </c>
      <c r="E22" s="83"/>
      <c r="F22" s="83"/>
      <c r="G22" s="83"/>
      <c r="H22" s="83"/>
      <c r="I22" s="83"/>
      <c r="J22" s="83"/>
      <c r="K22" s="83"/>
      <c r="L22" s="83"/>
      <c r="M22" s="83"/>
      <c r="N22" s="84"/>
    </row>
    <row r="23" spans="1:14" ht="12.75">
      <c r="A23" s="85"/>
      <c r="B23" s="86"/>
      <c r="C23" s="87"/>
      <c r="D23" s="88" t="s">
        <v>70</v>
      </c>
      <c r="E23" s="64"/>
      <c r="F23" s="64"/>
      <c r="G23" s="64"/>
      <c r="H23" s="64"/>
      <c r="I23" s="64"/>
      <c r="J23" s="64"/>
      <c r="K23" s="64"/>
      <c r="L23" s="64"/>
      <c r="M23" s="64"/>
      <c r="N23" s="65"/>
    </row>
    <row r="24" spans="1:14" ht="12.75" customHeight="1">
      <c r="A24" s="89" t="s">
        <v>87</v>
      </c>
      <c r="B24" s="90"/>
      <c r="C24" s="91"/>
      <c r="D24" s="92" t="s">
        <v>54</v>
      </c>
      <c r="E24" s="93"/>
      <c r="F24" s="93"/>
      <c r="G24" s="93"/>
      <c r="H24" s="93"/>
      <c r="I24" s="93"/>
      <c r="J24" s="93"/>
      <c r="K24" s="93"/>
      <c r="L24" s="93"/>
      <c r="M24" s="93"/>
      <c r="N24" s="94"/>
    </row>
    <row r="25" spans="1:14" ht="12.75" customHeight="1">
      <c r="A25" s="79" t="s">
        <v>88</v>
      </c>
      <c r="B25" s="80"/>
      <c r="C25" s="81"/>
      <c r="D25" s="82" t="s">
        <v>71</v>
      </c>
      <c r="E25" s="83"/>
      <c r="F25" s="83"/>
      <c r="G25" s="83"/>
      <c r="H25" s="83"/>
      <c r="I25" s="83"/>
      <c r="J25" s="83"/>
      <c r="K25" s="83"/>
      <c r="L25" s="83"/>
      <c r="M25" s="83"/>
      <c r="N25" s="84"/>
    </row>
    <row r="26" spans="1:14" ht="12.75">
      <c r="A26" s="85"/>
      <c r="B26" s="86"/>
      <c r="C26" s="87"/>
      <c r="D26" s="88" t="s">
        <v>72</v>
      </c>
      <c r="E26" s="64"/>
      <c r="F26" s="64"/>
      <c r="G26" s="64"/>
      <c r="H26" s="64"/>
      <c r="I26" s="64"/>
      <c r="J26" s="64"/>
      <c r="K26" s="64"/>
      <c r="L26" s="64"/>
      <c r="M26" s="64"/>
      <c r="N26" s="65"/>
    </row>
    <row r="27" spans="1:14" ht="12.75" customHeight="1">
      <c r="A27" s="79" t="s">
        <v>50</v>
      </c>
      <c r="B27" s="80"/>
      <c r="C27" s="81"/>
      <c r="D27" s="82" t="s">
        <v>73</v>
      </c>
      <c r="E27" s="83"/>
      <c r="F27" s="83"/>
      <c r="G27" s="83"/>
      <c r="H27" s="83"/>
      <c r="I27" s="83"/>
      <c r="J27" s="83"/>
      <c r="K27" s="83"/>
      <c r="L27" s="83"/>
      <c r="M27" s="83"/>
      <c r="N27" s="84"/>
    </row>
    <row r="28" spans="1:14" ht="12.75">
      <c r="A28" s="95"/>
      <c r="B28" s="96"/>
      <c r="C28" s="97"/>
      <c r="D28" s="61" t="s">
        <v>74</v>
      </c>
      <c r="E28" s="62"/>
      <c r="F28" s="62"/>
      <c r="G28" s="62"/>
      <c r="H28" s="62"/>
      <c r="I28" s="62"/>
      <c r="J28" s="62"/>
      <c r="K28" s="62"/>
      <c r="L28" s="62"/>
      <c r="M28" s="62"/>
      <c r="N28" s="63"/>
    </row>
    <row r="29" spans="1:14" ht="12.75">
      <c r="A29" s="95"/>
      <c r="B29" s="96"/>
      <c r="C29" s="97"/>
      <c r="D29" s="61" t="s">
        <v>77</v>
      </c>
      <c r="E29" s="62"/>
      <c r="F29" s="62"/>
      <c r="G29" s="62"/>
      <c r="H29" s="62"/>
      <c r="I29" s="62"/>
      <c r="J29" s="62"/>
      <c r="K29" s="62"/>
      <c r="L29" s="62"/>
      <c r="M29" s="62"/>
      <c r="N29" s="63"/>
    </row>
    <row r="30" spans="1:14" ht="12.75">
      <c r="A30" s="95"/>
      <c r="B30" s="96"/>
      <c r="C30" s="97"/>
      <c r="D30" s="61" t="s">
        <v>75</v>
      </c>
      <c r="E30" s="62"/>
      <c r="F30" s="62"/>
      <c r="G30" s="62"/>
      <c r="H30" s="62"/>
      <c r="I30" s="62"/>
      <c r="J30" s="62"/>
      <c r="K30" s="62"/>
      <c r="L30" s="62"/>
      <c r="M30" s="62"/>
      <c r="N30" s="63"/>
    </row>
    <row r="31" spans="1:14" ht="12.75">
      <c r="A31" s="85"/>
      <c r="B31" s="86"/>
      <c r="C31" s="87"/>
      <c r="D31" s="88" t="s">
        <v>76</v>
      </c>
      <c r="E31" s="64"/>
      <c r="F31" s="64"/>
      <c r="G31" s="64"/>
      <c r="H31" s="64"/>
      <c r="I31" s="64"/>
      <c r="J31" s="64"/>
      <c r="K31" s="64"/>
      <c r="L31" s="64"/>
      <c r="M31" s="64"/>
      <c r="N31" s="65"/>
    </row>
    <row r="32" spans="1:14" ht="12.75" customHeight="1">
      <c r="A32" s="79" t="s">
        <v>55</v>
      </c>
      <c r="B32" s="80"/>
      <c r="C32" s="81"/>
      <c r="D32" s="82" t="s">
        <v>78</v>
      </c>
      <c r="E32" s="83"/>
      <c r="F32" s="83"/>
      <c r="G32" s="83"/>
      <c r="H32" s="83"/>
      <c r="I32" s="83"/>
      <c r="J32" s="83"/>
      <c r="K32" s="83"/>
      <c r="L32" s="83"/>
      <c r="M32" s="83"/>
      <c r="N32" s="84"/>
    </row>
    <row r="33" spans="1:14" ht="12.75">
      <c r="A33" s="95"/>
      <c r="B33" s="96"/>
      <c r="C33" s="97"/>
      <c r="D33" s="61" t="s">
        <v>79</v>
      </c>
      <c r="E33" s="62"/>
      <c r="F33" s="62"/>
      <c r="G33" s="62"/>
      <c r="H33" s="62"/>
      <c r="I33" s="62"/>
      <c r="J33" s="62"/>
      <c r="K33" s="62"/>
      <c r="L33" s="62"/>
      <c r="M33" s="62"/>
      <c r="N33" s="63"/>
    </row>
    <row r="34" spans="1:14" ht="12.75" customHeight="1">
      <c r="A34" s="191" t="s">
        <v>254</v>
      </c>
      <c r="B34" s="184"/>
      <c r="C34" s="185"/>
      <c r="D34" s="224" t="s">
        <v>267</v>
      </c>
      <c r="E34" s="225"/>
      <c r="F34" s="225"/>
      <c r="G34" s="225"/>
      <c r="H34" s="225"/>
      <c r="I34" s="225"/>
      <c r="J34" s="225"/>
      <c r="K34" s="225"/>
      <c r="L34" s="225"/>
      <c r="M34" s="225"/>
      <c r="N34" s="226"/>
    </row>
    <row r="35" spans="1:14" ht="12.75">
      <c r="A35" s="186"/>
      <c r="B35" s="96"/>
      <c r="C35" s="187"/>
      <c r="D35" s="227"/>
      <c r="E35" s="228"/>
      <c r="F35" s="228"/>
      <c r="G35" s="228"/>
      <c r="H35" s="228"/>
      <c r="I35" s="228"/>
      <c r="J35" s="228"/>
      <c r="K35" s="228"/>
      <c r="L35" s="228"/>
      <c r="M35" s="228"/>
      <c r="N35" s="229"/>
    </row>
    <row r="36" spans="1:14" ht="12.75">
      <c r="A36" s="188"/>
      <c r="B36" s="189"/>
      <c r="C36" s="190"/>
      <c r="D36" s="230"/>
      <c r="E36" s="231"/>
      <c r="F36" s="231"/>
      <c r="G36" s="231"/>
      <c r="H36" s="231"/>
      <c r="I36" s="231"/>
      <c r="J36" s="231"/>
      <c r="K36" s="231"/>
      <c r="L36" s="231"/>
      <c r="M36" s="231"/>
      <c r="N36" s="232"/>
    </row>
  </sheetData>
  <sheetProtection/>
  <mergeCells count="1">
    <mergeCell ref="D34:N36"/>
  </mergeCells>
  <printOptions horizontalCentered="1"/>
  <pageMargins left="0.25" right="0.25" top="0.5" bottom="0.5" header="0.25" footer="0.25"/>
  <pageSetup horizontalDpi="1200" verticalDpi="1200" orientation="landscape" r:id="rId1"/>
  <headerFooter alignWithMargins="0">
    <oddHeader>&amp;CIRS Office of Safeguards SCSEM</oddHeader>
    <oddFooter>&amp;L&amp;F&amp;RPage &amp;P of &amp;N</oddFooter>
  </headerFooter>
</worksheet>
</file>

<file path=xl/worksheets/sheet4.xml><?xml version="1.0" encoding="utf-8"?>
<worksheet xmlns="http://schemas.openxmlformats.org/spreadsheetml/2006/main" xmlns:r="http://schemas.openxmlformats.org/officeDocument/2006/relationships">
  <dimension ref="A1:AA39"/>
  <sheetViews>
    <sheetView showGridLines="0" zoomScale="80" zoomScaleNormal="80" zoomScalePageLayoutView="0" workbookViewId="0" topLeftCell="A1">
      <pane ySplit="2" topLeftCell="A3" activePane="bottomLeft" state="frozen"/>
      <selection pane="topLeft" activeCell="A1" sqref="A1"/>
      <selection pane="bottomLeft" activeCell="H3" sqref="H3"/>
    </sheetView>
  </sheetViews>
  <sheetFormatPr defaultColWidth="9.140625" defaultRowHeight="12.75"/>
  <cols>
    <col min="1" max="1" width="10.140625" style="201" customWidth="1"/>
    <col min="2" max="2" width="8.7109375" style="201" customWidth="1"/>
    <col min="3" max="3" width="18.7109375" style="201" customWidth="1"/>
    <col min="4" max="4" width="14.140625" style="201" customWidth="1"/>
    <col min="5" max="5" width="24.421875" style="201" customWidth="1"/>
    <col min="6" max="6" width="38.8515625" style="201" customWidth="1"/>
    <col min="7" max="7" width="38.00390625" style="201" customWidth="1"/>
    <col min="8" max="8" width="22.00390625" style="201" customWidth="1"/>
    <col min="9" max="9" width="9.00390625" style="201" customWidth="1"/>
    <col min="10" max="10" width="22.7109375" style="201" customWidth="1"/>
    <col min="11" max="11" width="14.8515625" style="201" customWidth="1"/>
    <col min="12" max="12" width="12.421875" style="201" hidden="1" customWidth="1"/>
    <col min="13" max="14" width="9.140625" style="201" customWidth="1"/>
    <col min="15" max="15" width="9.140625" style="0" customWidth="1"/>
    <col min="16" max="26" width="9.140625" style="201" customWidth="1"/>
    <col min="27" max="27" width="17.140625" style="38" hidden="1" customWidth="1"/>
    <col min="28" max="16384" width="9.140625" style="201" customWidth="1"/>
  </cols>
  <sheetData>
    <row r="1" spans="1:27" ht="12.75">
      <c r="A1" s="197" t="s">
        <v>44</v>
      </c>
      <c r="B1" s="198"/>
      <c r="C1" s="198"/>
      <c r="D1" s="198"/>
      <c r="E1" s="198"/>
      <c r="F1" s="198"/>
      <c r="G1" s="198"/>
      <c r="H1" s="198"/>
      <c r="I1" s="198"/>
      <c r="J1" s="198"/>
      <c r="K1" s="199"/>
      <c r="L1" s="200"/>
      <c r="AA1" s="59"/>
    </row>
    <row r="2" spans="1:27" ht="39" customHeight="1">
      <c r="A2" s="202" t="s">
        <v>14</v>
      </c>
      <c r="B2" s="203" t="s">
        <v>28</v>
      </c>
      <c r="C2" s="203" t="s">
        <v>204</v>
      </c>
      <c r="D2" s="203" t="s">
        <v>15</v>
      </c>
      <c r="E2" s="203" t="s">
        <v>56</v>
      </c>
      <c r="F2" s="203" t="s">
        <v>136</v>
      </c>
      <c r="G2" s="203" t="s">
        <v>16</v>
      </c>
      <c r="H2" s="203" t="s">
        <v>17</v>
      </c>
      <c r="I2" s="203" t="s">
        <v>6</v>
      </c>
      <c r="J2" s="203" t="s">
        <v>32</v>
      </c>
      <c r="K2" s="204" t="s">
        <v>228</v>
      </c>
      <c r="L2" s="205" t="s">
        <v>230</v>
      </c>
      <c r="N2" s="208"/>
      <c r="AA2" s="205" t="s">
        <v>253</v>
      </c>
    </row>
    <row r="3" spans="1:27" ht="127.5" customHeight="1">
      <c r="A3" s="175" t="s">
        <v>104</v>
      </c>
      <c r="B3" s="176" t="s">
        <v>105</v>
      </c>
      <c r="C3" s="176" t="s">
        <v>205</v>
      </c>
      <c r="D3" s="176" t="s">
        <v>106</v>
      </c>
      <c r="E3" s="177" t="s">
        <v>137</v>
      </c>
      <c r="F3" s="177" t="s">
        <v>138</v>
      </c>
      <c r="G3" s="177" t="s">
        <v>139</v>
      </c>
      <c r="H3" s="178"/>
      <c r="I3" s="179"/>
      <c r="J3" s="178"/>
      <c r="K3" s="178" t="s">
        <v>225</v>
      </c>
      <c r="L3" s="206" t="s">
        <v>231</v>
      </c>
      <c r="AA3" s="221">
        <f>IF(K3="Critical",4,IF(K3="Significant",3,IF(K3="Moderate",2,IF(K3="Limited",1))))</f>
        <v>2</v>
      </c>
    </row>
    <row r="4" spans="1:27" ht="114" customHeight="1">
      <c r="A4" s="103" t="s">
        <v>107</v>
      </c>
      <c r="B4" s="102" t="s">
        <v>108</v>
      </c>
      <c r="C4" s="102" t="s">
        <v>206</v>
      </c>
      <c r="D4" s="102" t="s">
        <v>106</v>
      </c>
      <c r="E4" s="105" t="s">
        <v>140</v>
      </c>
      <c r="F4" s="105" t="s">
        <v>141</v>
      </c>
      <c r="G4" s="105" t="s">
        <v>142</v>
      </c>
      <c r="H4" s="10"/>
      <c r="I4" s="179"/>
      <c r="J4" s="10"/>
      <c r="K4" s="10" t="s">
        <v>225</v>
      </c>
      <c r="L4" s="210" t="s">
        <v>255</v>
      </c>
      <c r="M4" s="208"/>
      <c r="AA4" s="221">
        <f aca="true" t="shared" si="0" ref="AA4:AA22">IF(K4="Critical",4,IF(K4="Significant",3,IF(K4="Moderate",2,IF(K4="Limited",1))))</f>
        <v>2</v>
      </c>
    </row>
    <row r="5" spans="1:27" ht="177.75" customHeight="1">
      <c r="A5" s="103" t="s">
        <v>109</v>
      </c>
      <c r="B5" s="102" t="s">
        <v>108</v>
      </c>
      <c r="C5" s="102" t="s">
        <v>206</v>
      </c>
      <c r="D5" s="102" t="s">
        <v>106</v>
      </c>
      <c r="E5" s="105" t="s">
        <v>143</v>
      </c>
      <c r="F5" s="105" t="s">
        <v>144</v>
      </c>
      <c r="G5" s="105" t="s">
        <v>145</v>
      </c>
      <c r="H5" s="10"/>
      <c r="I5" s="179"/>
      <c r="J5" s="10"/>
      <c r="K5" s="10" t="s">
        <v>224</v>
      </c>
      <c r="L5" s="206" t="s">
        <v>232</v>
      </c>
      <c r="AA5" s="221">
        <f t="shared" si="0"/>
        <v>3</v>
      </c>
    </row>
    <row r="6" spans="1:27" ht="175.5" customHeight="1">
      <c r="A6" s="103" t="s">
        <v>110</v>
      </c>
      <c r="B6" s="102" t="s">
        <v>111</v>
      </c>
      <c r="C6" s="102" t="s">
        <v>207</v>
      </c>
      <c r="D6" s="102" t="s">
        <v>106</v>
      </c>
      <c r="E6" s="105" t="s">
        <v>282</v>
      </c>
      <c r="F6" s="105" t="s">
        <v>278</v>
      </c>
      <c r="G6" s="105" t="s">
        <v>279</v>
      </c>
      <c r="H6" s="10"/>
      <c r="I6" s="179"/>
      <c r="J6" s="10"/>
      <c r="K6" s="10" t="s">
        <v>225</v>
      </c>
      <c r="L6" s="210" t="s">
        <v>256</v>
      </c>
      <c r="AA6" s="221">
        <f t="shared" si="0"/>
        <v>2</v>
      </c>
    </row>
    <row r="7" spans="1:27" ht="208.5" customHeight="1">
      <c r="A7" s="103" t="s">
        <v>112</v>
      </c>
      <c r="B7" s="102" t="s">
        <v>113</v>
      </c>
      <c r="C7" s="102" t="s">
        <v>208</v>
      </c>
      <c r="D7" s="102" t="s">
        <v>106</v>
      </c>
      <c r="E7" s="105" t="s">
        <v>274</v>
      </c>
      <c r="F7" s="105" t="s">
        <v>276</v>
      </c>
      <c r="G7" s="105" t="s">
        <v>275</v>
      </c>
      <c r="H7" s="10"/>
      <c r="I7" s="179"/>
      <c r="J7" s="10"/>
      <c r="K7" s="10" t="s">
        <v>225</v>
      </c>
      <c r="L7" s="206" t="s">
        <v>233</v>
      </c>
      <c r="AA7" s="221">
        <f t="shared" si="0"/>
        <v>2</v>
      </c>
    </row>
    <row r="8" spans="1:27" ht="253.5" customHeight="1">
      <c r="A8" s="103" t="s">
        <v>114</v>
      </c>
      <c r="B8" s="102" t="s">
        <v>115</v>
      </c>
      <c r="C8" s="102" t="s">
        <v>209</v>
      </c>
      <c r="D8" s="102" t="s">
        <v>106</v>
      </c>
      <c r="E8" s="105" t="s">
        <v>146</v>
      </c>
      <c r="F8" s="105" t="s">
        <v>147</v>
      </c>
      <c r="G8" s="105" t="s">
        <v>148</v>
      </c>
      <c r="H8" s="10"/>
      <c r="I8" s="179"/>
      <c r="J8" s="10"/>
      <c r="K8" s="10" t="s">
        <v>225</v>
      </c>
      <c r="L8" s="207" t="s">
        <v>234</v>
      </c>
      <c r="AA8" s="221">
        <f t="shared" si="0"/>
        <v>2</v>
      </c>
    </row>
    <row r="9" spans="1:27" ht="331.5">
      <c r="A9" s="103" t="s">
        <v>116</v>
      </c>
      <c r="B9" s="102" t="s">
        <v>115</v>
      </c>
      <c r="C9" s="102" t="s">
        <v>209</v>
      </c>
      <c r="D9" s="102" t="s">
        <v>106</v>
      </c>
      <c r="E9" s="105" t="s">
        <v>149</v>
      </c>
      <c r="F9" s="105" t="s">
        <v>150</v>
      </c>
      <c r="G9" s="105" t="s">
        <v>151</v>
      </c>
      <c r="H9" s="10"/>
      <c r="I9" s="179"/>
      <c r="J9" s="10"/>
      <c r="K9" s="10" t="s">
        <v>225</v>
      </c>
      <c r="L9" s="207" t="s">
        <v>234</v>
      </c>
      <c r="AA9" s="221">
        <f t="shared" si="0"/>
        <v>2</v>
      </c>
    </row>
    <row r="10" spans="1:27" ht="216.75">
      <c r="A10" s="103" t="s">
        <v>117</v>
      </c>
      <c r="B10" s="102" t="s">
        <v>118</v>
      </c>
      <c r="C10" s="102" t="s">
        <v>210</v>
      </c>
      <c r="D10" s="102" t="s">
        <v>106</v>
      </c>
      <c r="E10" s="105" t="s">
        <v>272</v>
      </c>
      <c r="F10" s="105" t="s">
        <v>152</v>
      </c>
      <c r="G10" s="105" t="s">
        <v>273</v>
      </c>
      <c r="H10" s="10"/>
      <c r="I10" s="179"/>
      <c r="J10" s="10"/>
      <c r="K10" s="10" t="s">
        <v>224</v>
      </c>
      <c r="L10" s="210" t="s">
        <v>260</v>
      </c>
      <c r="AA10" s="221">
        <f t="shared" si="0"/>
        <v>3</v>
      </c>
    </row>
    <row r="11" spans="1:27" ht="198" customHeight="1">
      <c r="A11" s="103" t="s">
        <v>119</v>
      </c>
      <c r="B11" s="102" t="s">
        <v>120</v>
      </c>
      <c r="C11" s="102" t="s">
        <v>211</v>
      </c>
      <c r="D11" s="102" t="s">
        <v>106</v>
      </c>
      <c r="E11" s="105" t="s">
        <v>153</v>
      </c>
      <c r="F11" s="105" t="s">
        <v>154</v>
      </c>
      <c r="G11" s="105" t="s">
        <v>155</v>
      </c>
      <c r="H11" s="10"/>
      <c r="I11" s="179"/>
      <c r="J11" s="10"/>
      <c r="K11" s="10" t="s">
        <v>224</v>
      </c>
      <c r="L11" s="207" t="s">
        <v>235</v>
      </c>
      <c r="AA11" s="221">
        <f t="shared" si="0"/>
        <v>3</v>
      </c>
    </row>
    <row r="12" spans="1:27" ht="114" customHeight="1">
      <c r="A12" s="103" t="s">
        <v>121</v>
      </c>
      <c r="B12" s="102" t="s">
        <v>120</v>
      </c>
      <c r="C12" s="102" t="s">
        <v>211</v>
      </c>
      <c r="D12" s="102" t="s">
        <v>106</v>
      </c>
      <c r="E12" s="105" t="s">
        <v>156</v>
      </c>
      <c r="F12" s="105" t="s">
        <v>157</v>
      </c>
      <c r="G12" s="105" t="s">
        <v>158</v>
      </c>
      <c r="H12" s="10"/>
      <c r="I12" s="179"/>
      <c r="J12" s="10"/>
      <c r="K12" s="10" t="s">
        <v>224</v>
      </c>
      <c r="L12" s="206" t="s">
        <v>236</v>
      </c>
      <c r="AA12" s="221">
        <f t="shared" si="0"/>
        <v>3</v>
      </c>
    </row>
    <row r="13" spans="1:27" ht="91.5" customHeight="1">
      <c r="A13" s="103" t="s">
        <v>122</v>
      </c>
      <c r="B13" s="102" t="s">
        <v>120</v>
      </c>
      <c r="C13" s="102" t="s">
        <v>211</v>
      </c>
      <c r="D13" s="102" t="s">
        <v>106</v>
      </c>
      <c r="E13" s="105" t="s">
        <v>159</v>
      </c>
      <c r="F13" s="105" t="s">
        <v>160</v>
      </c>
      <c r="G13" s="105" t="s">
        <v>261</v>
      </c>
      <c r="H13" s="10"/>
      <c r="I13" s="179"/>
      <c r="J13" s="10" t="s">
        <v>263</v>
      </c>
      <c r="K13" s="10" t="s">
        <v>224</v>
      </c>
      <c r="L13" s="210" t="s">
        <v>262</v>
      </c>
      <c r="N13" s="208"/>
      <c r="AA13" s="221">
        <f t="shared" si="0"/>
        <v>3</v>
      </c>
    </row>
    <row r="14" spans="1:27" ht="279.75" customHeight="1">
      <c r="A14" s="103" t="s">
        <v>123</v>
      </c>
      <c r="B14" s="102" t="s">
        <v>120</v>
      </c>
      <c r="C14" s="102" t="s">
        <v>211</v>
      </c>
      <c r="D14" s="102" t="s">
        <v>106</v>
      </c>
      <c r="E14" s="105" t="s">
        <v>161</v>
      </c>
      <c r="F14" s="105" t="s">
        <v>162</v>
      </c>
      <c r="G14" s="105" t="s">
        <v>163</v>
      </c>
      <c r="H14" s="10"/>
      <c r="I14" s="179"/>
      <c r="J14" s="10"/>
      <c r="K14" s="10" t="s">
        <v>224</v>
      </c>
      <c r="L14" s="207" t="s">
        <v>237</v>
      </c>
      <c r="AA14" s="221">
        <f t="shared" si="0"/>
        <v>3</v>
      </c>
    </row>
    <row r="15" spans="1:27" ht="153">
      <c r="A15" s="103" t="s">
        <v>124</v>
      </c>
      <c r="B15" s="102" t="s">
        <v>120</v>
      </c>
      <c r="C15" s="102" t="s">
        <v>211</v>
      </c>
      <c r="D15" s="102" t="s">
        <v>106</v>
      </c>
      <c r="E15" s="105" t="s">
        <v>164</v>
      </c>
      <c r="F15" s="105" t="s">
        <v>165</v>
      </c>
      <c r="G15" s="105" t="s">
        <v>166</v>
      </c>
      <c r="H15" s="10"/>
      <c r="I15" s="179"/>
      <c r="J15" s="10"/>
      <c r="K15" s="10" t="s">
        <v>224</v>
      </c>
      <c r="L15" s="207" t="s">
        <v>237</v>
      </c>
      <c r="AA15" s="221">
        <f t="shared" si="0"/>
        <v>3</v>
      </c>
    </row>
    <row r="16" spans="1:27" ht="157.5" customHeight="1">
      <c r="A16" s="103" t="s">
        <v>125</v>
      </c>
      <c r="B16" s="102" t="s">
        <v>126</v>
      </c>
      <c r="C16" s="102" t="s">
        <v>212</v>
      </c>
      <c r="D16" s="102" t="s">
        <v>106</v>
      </c>
      <c r="E16" s="105" t="s">
        <v>167</v>
      </c>
      <c r="F16" s="105" t="s">
        <v>168</v>
      </c>
      <c r="G16" s="105" t="s">
        <v>169</v>
      </c>
      <c r="H16" s="10"/>
      <c r="I16" s="179"/>
      <c r="J16" s="10"/>
      <c r="K16" s="10" t="s">
        <v>224</v>
      </c>
      <c r="L16" s="210" t="s">
        <v>264</v>
      </c>
      <c r="AA16" s="221">
        <f t="shared" si="0"/>
        <v>3</v>
      </c>
    </row>
    <row r="17" spans="1:27" ht="168.75" customHeight="1">
      <c r="A17" s="103" t="s">
        <v>127</v>
      </c>
      <c r="B17" s="102" t="s">
        <v>128</v>
      </c>
      <c r="C17" s="102" t="s">
        <v>212</v>
      </c>
      <c r="D17" s="102" t="s">
        <v>106</v>
      </c>
      <c r="E17" s="105" t="s">
        <v>170</v>
      </c>
      <c r="F17" s="105" t="s">
        <v>171</v>
      </c>
      <c r="G17" s="105" t="s">
        <v>172</v>
      </c>
      <c r="H17" s="10"/>
      <c r="I17" s="179"/>
      <c r="J17" s="10"/>
      <c r="K17" s="10" t="s">
        <v>224</v>
      </c>
      <c r="L17" s="210" t="s">
        <v>265</v>
      </c>
      <c r="AA17" s="221">
        <f t="shared" si="0"/>
        <v>3</v>
      </c>
    </row>
    <row r="18" spans="1:27" ht="102">
      <c r="A18" s="103" t="s">
        <v>129</v>
      </c>
      <c r="B18" s="102" t="s">
        <v>126</v>
      </c>
      <c r="C18" s="102" t="s">
        <v>212</v>
      </c>
      <c r="D18" s="102" t="s">
        <v>106</v>
      </c>
      <c r="E18" s="105" t="s">
        <v>173</v>
      </c>
      <c r="F18" s="105" t="s">
        <v>174</v>
      </c>
      <c r="G18" s="105" t="s">
        <v>175</v>
      </c>
      <c r="H18" s="10"/>
      <c r="I18" s="179"/>
      <c r="J18" s="10"/>
      <c r="K18" s="10" t="s">
        <v>224</v>
      </c>
      <c r="L18" s="210" t="s">
        <v>264</v>
      </c>
      <c r="AA18" s="221">
        <f t="shared" si="0"/>
        <v>3</v>
      </c>
    </row>
    <row r="19" spans="1:27" ht="165.75">
      <c r="A19" s="103" t="s">
        <v>130</v>
      </c>
      <c r="B19" s="102" t="s">
        <v>126</v>
      </c>
      <c r="C19" s="102" t="s">
        <v>212</v>
      </c>
      <c r="D19" s="102" t="s">
        <v>106</v>
      </c>
      <c r="E19" s="105" t="s">
        <v>176</v>
      </c>
      <c r="F19" s="105" t="s">
        <v>177</v>
      </c>
      <c r="G19" s="105" t="s">
        <v>178</v>
      </c>
      <c r="H19" s="10"/>
      <c r="I19" s="179"/>
      <c r="J19" s="10"/>
      <c r="K19" s="10" t="s">
        <v>224</v>
      </c>
      <c r="L19" s="210" t="s">
        <v>264</v>
      </c>
      <c r="AA19" s="221">
        <f t="shared" si="0"/>
        <v>3</v>
      </c>
    </row>
    <row r="20" spans="1:27" ht="306">
      <c r="A20" s="103" t="s">
        <v>131</v>
      </c>
      <c r="B20" s="102" t="s">
        <v>132</v>
      </c>
      <c r="C20" s="102" t="s">
        <v>213</v>
      </c>
      <c r="D20" s="102" t="s">
        <v>133</v>
      </c>
      <c r="E20" s="105" t="s">
        <v>179</v>
      </c>
      <c r="F20" s="105" t="s">
        <v>180</v>
      </c>
      <c r="G20" s="105" t="s">
        <v>181</v>
      </c>
      <c r="H20" s="10"/>
      <c r="I20" s="179"/>
      <c r="J20" s="10" t="s">
        <v>266</v>
      </c>
      <c r="K20" s="10" t="s">
        <v>224</v>
      </c>
      <c r="L20" s="207" t="s">
        <v>238</v>
      </c>
      <c r="AA20" s="221">
        <f t="shared" si="0"/>
        <v>3</v>
      </c>
    </row>
    <row r="21" spans="1:27" ht="158.25" customHeight="1">
      <c r="A21" s="103" t="s">
        <v>134</v>
      </c>
      <c r="B21" s="102" t="s">
        <v>132</v>
      </c>
      <c r="C21" s="102" t="s">
        <v>213</v>
      </c>
      <c r="D21" s="102" t="s">
        <v>106</v>
      </c>
      <c r="E21" s="105" t="s">
        <v>182</v>
      </c>
      <c r="F21" s="105" t="s">
        <v>183</v>
      </c>
      <c r="G21" s="105" t="s">
        <v>184</v>
      </c>
      <c r="H21" s="10"/>
      <c r="I21" s="179"/>
      <c r="J21" s="10"/>
      <c r="K21" s="10" t="s">
        <v>224</v>
      </c>
      <c r="L21" s="206" t="s">
        <v>239</v>
      </c>
      <c r="AA21" s="221">
        <f t="shared" si="0"/>
        <v>3</v>
      </c>
    </row>
    <row r="22" spans="1:27" ht="153">
      <c r="A22" s="180" t="s">
        <v>135</v>
      </c>
      <c r="B22" s="181" t="s">
        <v>132</v>
      </c>
      <c r="C22" s="181" t="s">
        <v>213</v>
      </c>
      <c r="D22" s="181" t="s">
        <v>106</v>
      </c>
      <c r="E22" s="182" t="s">
        <v>185</v>
      </c>
      <c r="F22" s="182" t="s">
        <v>186</v>
      </c>
      <c r="G22" s="182" t="s">
        <v>187</v>
      </c>
      <c r="H22" s="183"/>
      <c r="I22" s="179"/>
      <c r="J22" s="183"/>
      <c r="K22" s="183" t="s">
        <v>224</v>
      </c>
      <c r="L22" s="212" t="s">
        <v>239</v>
      </c>
      <c r="AA22" s="221">
        <f t="shared" si="0"/>
        <v>3</v>
      </c>
    </row>
    <row r="23" spans="1:27" ht="12.75">
      <c r="A23" s="214"/>
      <c r="B23" s="215" t="s">
        <v>45</v>
      </c>
      <c r="C23" s="215"/>
      <c r="D23" s="214"/>
      <c r="E23" s="214"/>
      <c r="F23" s="214"/>
      <c r="G23" s="214"/>
      <c r="H23" s="214"/>
      <c r="I23" s="214"/>
      <c r="J23" s="214"/>
      <c r="K23" s="214"/>
      <c r="L23" s="214"/>
      <c r="AA23" s="98"/>
    </row>
    <row r="24" spans="1:12" ht="12.75">
      <c r="A24" s="213"/>
      <c r="B24" s="213"/>
      <c r="C24" s="213"/>
      <c r="D24" s="213"/>
      <c r="E24" s="213"/>
      <c r="F24" s="213"/>
      <c r="G24" s="213"/>
      <c r="H24" s="213"/>
      <c r="I24" s="213"/>
      <c r="J24" s="213"/>
      <c r="K24" s="213"/>
      <c r="L24" s="213"/>
    </row>
    <row r="25" spans="1:12" ht="12.75">
      <c r="A25" s="213"/>
      <c r="B25" s="213"/>
      <c r="C25" s="213"/>
      <c r="D25" s="213"/>
      <c r="E25" s="213"/>
      <c r="F25" s="213"/>
      <c r="G25" s="213"/>
      <c r="H25" s="213"/>
      <c r="I25" s="213"/>
      <c r="J25" s="213"/>
      <c r="K25" s="213"/>
      <c r="L25" s="213"/>
    </row>
    <row r="26" ht="12.75" hidden="1">
      <c r="H26" s="201" t="s">
        <v>29</v>
      </c>
    </row>
    <row r="27" ht="12.75" hidden="1">
      <c r="H27" s="201" t="s">
        <v>7</v>
      </c>
    </row>
    <row r="28" ht="12.75" hidden="1">
      <c r="H28" s="201" t="s">
        <v>8</v>
      </c>
    </row>
    <row r="29" ht="12.75" hidden="1">
      <c r="H29" s="201" t="s">
        <v>20</v>
      </c>
    </row>
    <row r="30" ht="12.75" hidden="1">
      <c r="H30" s="201" t="s">
        <v>21</v>
      </c>
    </row>
    <row r="31" ht="12.75" hidden="1">
      <c r="H31" s="209"/>
    </row>
    <row r="32" ht="12.75" hidden="1">
      <c r="H32" s="209"/>
    </row>
    <row r="33" ht="12.75" hidden="1">
      <c r="AA33" s="38">
        <f>SUM(AA3:AA22)</f>
        <v>54</v>
      </c>
    </row>
    <row r="34" ht="12.75" hidden="1"/>
    <row r="35" ht="12.75" hidden="1">
      <c r="H35" s="201" t="s">
        <v>240</v>
      </c>
    </row>
    <row r="36" ht="12.75" hidden="1">
      <c r="H36" s="208" t="s">
        <v>223</v>
      </c>
    </row>
    <row r="37" ht="12.75" hidden="1">
      <c r="H37" s="201" t="s">
        <v>224</v>
      </c>
    </row>
    <row r="38" ht="12.75" hidden="1">
      <c r="H38" s="201" t="s">
        <v>225</v>
      </c>
    </row>
    <row r="39" ht="12.75" hidden="1">
      <c r="H39" s="201" t="s">
        <v>226</v>
      </c>
    </row>
  </sheetData>
  <sheetProtection formatColumns="0"/>
  <protectedRanges>
    <protectedRange password="E1A2" sqref="AA2 L2:N22" name="Range1"/>
    <protectedRange password="E1A2" sqref="AA3:AA22" name="Range1_1_1"/>
  </protectedRanges>
  <autoFilter ref="A2:K23"/>
  <conditionalFormatting sqref="I3:J22">
    <cfRule type="cellIs" priority="11" dxfId="2" operator="equal" stopIfTrue="1">
      <formula>"Pass"</formula>
    </cfRule>
    <cfRule type="cellIs" priority="12" dxfId="1" operator="equal" stopIfTrue="1">
      <formula>"Fail"</formula>
    </cfRule>
    <cfRule type="cellIs" priority="13" dxfId="0" operator="equal" stopIfTrue="1">
      <formula>"Info"</formula>
    </cfRule>
  </conditionalFormatting>
  <dataValidations count="3">
    <dataValidation type="list" allowBlank="1" showInputMessage="1" showErrorMessage="1" sqref="I3:I22">
      <formula1>$H$27:$H$30</formula1>
    </dataValidation>
    <dataValidation type="list" allowBlank="1" showInputMessage="1" showErrorMessage="1" sqref="D3:D22">
      <formula1>$H$31:$H$32</formula1>
    </dataValidation>
    <dataValidation type="list" allowBlank="1" showInputMessage="1" showErrorMessage="1" sqref="K3:K22">
      <formula1>$H$36:$H$39</formula1>
    </dataValidation>
  </dataValidations>
  <printOptions horizontalCentered="1"/>
  <pageMargins left="0.25" right="0.25" top="0.5" bottom="0.5" header="0.25" footer="0.25"/>
  <pageSetup horizontalDpi="1200" verticalDpi="1200" orientation="landscape" scale="65" r:id="rId1"/>
  <headerFooter alignWithMargins="0">
    <oddHeader>&amp;CIRS Office of Safeguards SCSEM</oddHeader>
    <oddFooter>&amp;L&amp;F&amp;RPage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N30"/>
  <sheetViews>
    <sheetView showGridLines="0" zoomScale="80" zoomScaleNormal="80" zoomScalePageLayoutView="0" workbookViewId="0" topLeftCell="A1">
      <pane ySplit="1" topLeftCell="A3" activePane="bottomLeft" state="frozen"/>
      <selection pane="topLeft" activeCell="A1" sqref="A1"/>
      <selection pane="bottomLeft" activeCell="C38" sqref="C38"/>
    </sheetView>
  </sheetViews>
  <sheetFormatPr defaultColWidth="9.140625" defaultRowHeight="12.75"/>
  <cols>
    <col min="1" max="13" width="9.140625" style="20" customWidth="1"/>
    <col min="14" max="14" width="10.140625" style="20" customWidth="1"/>
    <col min="15" max="16384" width="9.140625" style="20" customWidth="1"/>
  </cols>
  <sheetData>
    <row r="1" spans="1:14" ht="12.75">
      <c r="A1" s="11" t="s">
        <v>33</v>
      </c>
      <c r="B1" s="12"/>
      <c r="C1" s="12"/>
      <c r="D1" s="12"/>
      <c r="E1" s="12"/>
      <c r="F1" s="12"/>
      <c r="G1" s="12"/>
      <c r="H1" s="12"/>
      <c r="I1" s="12"/>
      <c r="J1" s="12"/>
      <c r="K1" s="12"/>
      <c r="L1" s="12"/>
      <c r="M1" s="12"/>
      <c r="N1" s="13"/>
    </row>
    <row r="2" spans="1:14" s="21" customFormat="1" ht="12.75" customHeight="1">
      <c r="A2" s="27" t="s">
        <v>34</v>
      </c>
      <c r="B2" s="28"/>
      <c r="C2" s="28"/>
      <c r="D2" s="28"/>
      <c r="E2" s="28"/>
      <c r="F2" s="28"/>
      <c r="G2" s="28"/>
      <c r="H2" s="28"/>
      <c r="I2" s="28"/>
      <c r="J2" s="28"/>
      <c r="K2" s="28"/>
      <c r="L2" s="28"/>
      <c r="M2" s="28"/>
      <c r="N2" s="29"/>
    </row>
    <row r="3" spans="1:14" s="21" customFormat="1" ht="12.75" customHeight="1">
      <c r="A3" s="22" t="s">
        <v>80</v>
      </c>
      <c r="B3" s="23"/>
      <c r="C3" s="23"/>
      <c r="D3" s="23"/>
      <c r="E3" s="23"/>
      <c r="F3" s="23"/>
      <c r="G3" s="23"/>
      <c r="H3" s="23"/>
      <c r="I3" s="23"/>
      <c r="J3" s="23"/>
      <c r="K3" s="23"/>
      <c r="L3" s="23"/>
      <c r="M3" s="23"/>
      <c r="N3" s="24"/>
    </row>
    <row r="4" spans="1:14" s="21" customFormat="1" ht="12.75">
      <c r="A4" s="14" t="s">
        <v>215</v>
      </c>
      <c r="B4" s="15"/>
      <c r="C4" s="15"/>
      <c r="D4" s="15"/>
      <c r="E4" s="15"/>
      <c r="F4" s="15"/>
      <c r="G4" s="15"/>
      <c r="H4" s="15"/>
      <c r="I4" s="15"/>
      <c r="J4" s="15"/>
      <c r="K4" s="15"/>
      <c r="L4" s="15"/>
      <c r="M4" s="15"/>
      <c r="N4" s="16"/>
    </row>
    <row r="5" spans="1:14" s="21" customFormat="1" ht="12.75">
      <c r="A5" s="14" t="s">
        <v>214</v>
      </c>
      <c r="B5" s="15"/>
      <c r="C5" s="15"/>
      <c r="D5" s="15"/>
      <c r="E5" s="15"/>
      <c r="F5" s="15"/>
      <c r="G5" s="15"/>
      <c r="H5" s="15"/>
      <c r="I5" s="15"/>
      <c r="J5" s="15"/>
      <c r="K5" s="15"/>
      <c r="L5" s="15"/>
      <c r="M5" s="15"/>
      <c r="N5" s="16"/>
    </row>
    <row r="6" spans="1:14" s="21" customFormat="1" ht="12.75">
      <c r="A6" s="14" t="s">
        <v>188</v>
      </c>
      <c r="B6" s="15"/>
      <c r="C6" s="15"/>
      <c r="D6" s="15"/>
      <c r="E6" s="15"/>
      <c r="F6" s="15"/>
      <c r="G6" s="15"/>
      <c r="H6" s="15"/>
      <c r="I6" s="15"/>
      <c r="J6" s="15"/>
      <c r="K6" s="15"/>
      <c r="L6" s="15"/>
      <c r="M6" s="15"/>
      <c r="N6" s="16"/>
    </row>
    <row r="7" spans="1:14" s="21" customFormat="1" ht="12.75">
      <c r="A7" s="14" t="s">
        <v>189</v>
      </c>
      <c r="B7" s="15"/>
      <c r="C7" s="15"/>
      <c r="D7" s="15"/>
      <c r="E7" s="15"/>
      <c r="F7" s="15"/>
      <c r="G7" s="15"/>
      <c r="H7" s="15"/>
      <c r="I7" s="15"/>
      <c r="J7" s="15"/>
      <c r="K7" s="15"/>
      <c r="L7" s="15"/>
      <c r="M7" s="15"/>
      <c r="N7" s="16"/>
    </row>
    <row r="8" spans="1:14" s="21" customFormat="1" ht="12.75">
      <c r="A8" s="14" t="s">
        <v>190</v>
      </c>
      <c r="B8" s="15"/>
      <c r="C8" s="15"/>
      <c r="D8" s="15"/>
      <c r="E8" s="15"/>
      <c r="F8" s="15"/>
      <c r="G8" s="15"/>
      <c r="H8" s="15"/>
      <c r="I8" s="15"/>
      <c r="J8" s="15"/>
      <c r="K8" s="15"/>
      <c r="L8" s="15"/>
      <c r="M8" s="15"/>
      <c r="N8" s="16"/>
    </row>
    <row r="9" spans="1:14" s="21" customFormat="1" ht="12.75">
      <c r="A9" s="14" t="s">
        <v>191</v>
      </c>
      <c r="B9" s="15"/>
      <c r="C9" s="15"/>
      <c r="D9" s="15"/>
      <c r="E9" s="15"/>
      <c r="F9" s="15"/>
      <c r="G9" s="15"/>
      <c r="H9" s="15"/>
      <c r="I9" s="15"/>
      <c r="J9" s="15"/>
      <c r="K9" s="15"/>
      <c r="L9" s="15"/>
      <c r="M9" s="15"/>
      <c r="N9" s="16"/>
    </row>
    <row r="10" spans="1:14" s="21" customFormat="1" ht="12.75">
      <c r="A10" s="25"/>
      <c r="B10" s="17"/>
      <c r="C10" s="17"/>
      <c r="D10" s="17"/>
      <c r="E10" s="17"/>
      <c r="F10" s="17"/>
      <c r="G10" s="17"/>
      <c r="H10" s="17"/>
      <c r="I10" s="17"/>
      <c r="J10" s="17"/>
      <c r="K10" s="17"/>
      <c r="L10" s="17"/>
      <c r="M10" s="17"/>
      <c r="N10" s="18"/>
    </row>
    <row r="12" spans="1:14" ht="12.75" customHeight="1">
      <c r="A12" s="30" t="s">
        <v>96</v>
      </c>
      <c r="B12" s="31"/>
      <c r="C12" s="31"/>
      <c r="D12" s="31"/>
      <c r="E12" s="31"/>
      <c r="F12" s="31"/>
      <c r="G12" s="31"/>
      <c r="H12" s="31"/>
      <c r="I12" s="31"/>
      <c r="J12" s="31"/>
      <c r="K12" s="31"/>
      <c r="L12" s="31"/>
      <c r="M12" s="31"/>
      <c r="N12" s="32"/>
    </row>
    <row r="13" spans="1:14" ht="12.75" customHeight="1">
      <c r="A13" s="33" t="s">
        <v>39</v>
      </c>
      <c r="B13" s="34"/>
      <c r="C13" s="34"/>
      <c r="D13" s="34"/>
      <c r="E13" s="34"/>
      <c r="F13" s="34"/>
      <c r="G13" s="34"/>
      <c r="H13" s="34"/>
      <c r="I13" s="34"/>
      <c r="J13" s="34"/>
      <c r="K13" s="34"/>
      <c r="L13" s="34"/>
      <c r="M13" s="34"/>
      <c r="N13" s="35"/>
    </row>
    <row r="14" spans="1:14" ht="12.75" customHeight="1">
      <c r="A14" s="22" t="s">
        <v>192</v>
      </c>
      <c r="B14" s="23"/>
      <c r="C14" s="23"/>
      <c r="D14" s="23"/>
      <c r="E14" s="23"/>
      <c r="F14" s="23"/>
      <c r="G14" s="23"/>
      <c r="H14" s="23"/>
      <c r="I14" s="23"/>
      <c r="J14" s="23"/>
      <c r="K14" s="23"/>
      <c r="L14" s="23"/>
      <c r="M14" s="23"/>
      <c r="N14" s="24"/>
    </row>
    <row r="15" spans="1:14" ht="12.75">
      <c r="A15" s="14" t="s">
        <v>193</v>
      </c>
      <c r="B15" s="15"/>
      <c r="C15" s="15"/>
      <c r="D15" s="15"/>
      <c r="E15" s="15"/>
      <c r="F15" s="15"/>
      <c r="G15" s="15"/>
      <c r="H15" s="15"/>
      <c r="I15" s="15"/>
      <c r="J15" s="15"/>
      <c r="K15" s="15"/>
      <c r="L15" s="15"/>
      <c r="M15" s="15"/>
      <c r="N15" s="16"/>
    </row>
    <row r="16" spans="1:14" ht="12.75">
      <c r="A16" s="25"/>
      <c r="B16" s="17"/>
      <c r="C16" s="17"/>
      <c r="D16" s="17"/>
      <c r="E16" s="17"/>
      <c r="F16" s="17"/>
      <c r="G16" s="17"/>
      <c r="H16" s="17"/>
      <c r="I16" s="17"/>
      <c r="J16" s="17"/>
      <c r="K16" s="17"/>
      <c r="L16" s="17"/>
      <c r="M16" s="17"/>
      <c r="N16" s="18"/>
    </row>
    <row r="18" spans="1:14" ht="12.75" customHeight="1">
      <c r="A18" s="30" t="s">
        <v>38</v>
      </c>
      <c r="B18" s="31"/>
      <c r="C18" s="31"/>
      <c r="D18" s="31"/>
      <c r="E18" s="31"/>
      <c r="F18" s="31"/>
      <c r="G18" s="31"/>
      <c r="H18" s="31"/>
      <c r="I18" s="31"/>
      <c r="J18" s="31"/>
      <c r="K18" s="31"/>
      <c r="L18" s="31"/>
      <c r="M18" s="31"/>
      <c r="N18" s="32"/>
    </row>
    <row r="19" spans="1:14" ht="12.75" customHeight="1">
      <c r="A19" s="33" t="s">
        <v>37</v>
      </c>
      <c r="B19" s="34"/>
      <c r="C19" s="34"/>
      <c r="D19" s="34"/>
      <c r="E19" s="34"/>
      <c r="F19" s="34"/>
      <c r="G19" s="34"/>
      <c r="H19" s="34"/>
      <c r="I19" s="34"/>
      <c r="J19" s="34"/>
      <c r="K19" s="34"/>
      <c r="L19" s="34"/>
      <c r="M19" s="34"/>
      <c r="N19" s="35"/>
    </row>
    <row r="20" spans="1:14" ht="12.75" customHeight="1">
      <c r="A20" s="22" t="s">
        <v>194</v>
      </c>
      <c r="B20" s="23"/>
      <c r="C20" s="23"/>
      <c r="D20" s="23"/>
      <c r="E20" s="23"/>
      <c r="F20" s="23"/>
      <c r="G20" s="23"/>
      <c r="H20" s="23"/>
      <c r="I20" s="23"/>
      <c r="J20" s="23"/>
      <c r="K20" s="23"/>
      <c r="L20" s="23"/>
      <c r="M20" s="23"/>
      <c r="N20" s="24"/>
    </row>
    <row r="21" spans="1:14" ht="12.75">
      <c r="A21" s="14" t="s">
        <v>81</v>
      </c>
      <c r="B21" s="15"/>
      <c r="C21" s="15"/>
      <c r="D21" s="15"/>
      <c r="E21" s="15"/>
      <c r="F21" s="15"/>
      <c r="G21" s="15"/>
      <c r="H21" s="15"/>
      <c r="I21" s="15"/>
      <c r="J21" s="15"/>
      <c r="K21" s="15"/>
      <c r="L21" s="15"/>
      <c r="M21" s="15"/>
      <c r="N21" s="16"/>
    </row>
    <row r="22" spans="1:14" ht="12.75">
      <c r="A22" s="14" t="s">
        <v>82</v>
      </c>
      <c r="B22" s="15"/>
      <c r="C22" s="15"/>
      <c r="D22" s="15"/>
      <c r="E22" s="15"/>
      <c r="F22" s="15"/>
      <c r="G22" s="15"/>
      <c r="H22" s="15"/>
      <c r="I22" s="15"/>
      <c r="J22" s="15"/>
      <c r="K22" s="15"/>
      <c r="L22" s="15"/>
      <c r="M22" s="15"/>
      <c r="N22" s="16"/>
    </row>
    <row r="23" spans="1:14" ht="12.75">
      <c r="A23" s="14" t="s">
        <v>83</v>
      </c>
      <c r="B23" s="15"/>
      <c r="C23" s="15"/>
      <c r="D23" s="15"/>
      <c r="E23" s="15"/>
      <c r="F23" s="15"/>
      <c r="G23" s="15"/>
      <c r="H23" s="15"/>
      <c r="I23" s="15"/>
      <c r="J23" s="15"/>
      <c r="K23" s="15"/>
      <c r="L23" s="15"/>
      <c r="M23" s="15"/>
      <c r="N23" s="16"/>
    </row>
    <row r="24" spans="1:14" ht="12.75">
      <c r="A24" s="25"/>
      <c r="B24" s="17"/>
      <c r="C24" s="17"/>
      <c r="D24" s="17"/>
      <c r="E24" s="17"/>
      <c r="F24" s="17"/>
      <c r="G24" s="17"/>
      <c r="H24" s="17"/>
      <c r="I24" s="17"/>
      <c r="J24" s="17"/>
      <c r="K24" s="17"/>
      <c r="L24" s="17"/>
      <c r="M24" s="17"/>
      <c r="N24" s="18"/>
    </row>
    <row r="26" spans="1:14" ht="12.75" customHeight="1">
      <c r="A26" s="30" t="s">
        <v>35</v>
      </c>
      <c r="B26" s="31"/>
      <c r="C26" s="31"/>
      <c r="D26" s="31"/>
      <c r="E26" s="31"/>
      <c r="F26" s="31"/>
      <c r="G26" s="31"/>
      <c r="H26" s="31"/>
      <c r="I26" s="31"/>
      <c r="J26" s="31"/>
      <c r="K26" s="31"/>
      <c r="L26" s="31"/>
      <c r="M26" s="31"/>
      <c r="N26" s="32"/>
    </row>
    <row r="27" spans="1:14" ht="12.75" customHeight="1">
      <c r="A27" s="33" t="s">
        <v>36</v>
      </c>
      <c r="B27" s="34"/>
      <c r="C27" s="34"/>
      <c r="D27" s="34"/>
      <c r="E27" s="34"/>
      <c r="F27" s="34"/>
      <c r="G27" s="34"/>
      <c r="H27" s="34"/>
      <c r="I27" s="34"/>
      <c r="J27" s="34"/>
      <c r="K27" s="34"/>
      <c r="L27" s="34"/>
      <c r="M27" s="34"/>
      <c r="N27" s="35"/>
    </row>
    <row r="28" spans="1:14" ht="12.75" customHeight="1">
      <c r="A28" s="22" t="s">
        <v>84</v>
      </c>
      <c r="B28" s="23"/>
      <c r="C28" s="23"/>
      <c r="D28" s="23"/>
      <c r="E28" s="23"/>
      <c r="F28" s="23"/>
      <c r="G28" s="23"/>
      <c r="H28" s="23"/>
      <c r="I28" s="23"/>
      <c r="J28" s="23"/>
      <c r="K28" s="23"/>
      <c r="L28" s="23"/>
      <c r="M28" s="23"/>
      <c r="N28" s="24"/>
    </row>
    <row r="29" spans="1:14" ht="12.75">
      <c r="A29" s="14" t="s">
        <v>195</v>
      </c>
      <c r="B29" s="15"/>
      <c r="C29" s="15"/>
      <c r="D29" s="15"/>
      <c r="E29" s="15"/>
      <c r="F29" s="15"/>
      <c r="G29" s="15"/>
      <c r="H29" s="15"/>
      <c r="I29" s="15"/>
      <c r="J29" s="15"/>
      <c r="K29" s="15"/>
      <c r="L29" s="15"/>
      <c r="M29" s="15"/>
      <c r="N29" s="16"/>
    </row>
    <row r="30" spans="1:14" ht="12.75">
      <c r="A30" s="25"/>
      <c r="B30" s="17"/>
      <c r="C30" s="17"/>
      <c r="D30" s="17"/>
      <c r="E30" s="17"/>
      <c r="F30" s="17"/>
      <c r="G30" s="17"/>
      <c r="H30" s="17"/>
      <c r="I30" s="17"/>
      <c r="J30" s="17"/>
      <c r="K30" s="17"/>
      <c r="L30" s="17"/>
      <c r="M30" s="17"/>
      <c r="N30" s="18"/>
    </row>
  </sheetData>
  <sheetProtection/>
  <printOptions horizontalCentered="1"/>
  <pageMargins left="0.25" right="0.25" top="0.5" bottom="0.5" header="0.25" footer="0.25"/>
  <pageSetup fitToHeight="1" fitToWidth="1" horizontalDpi="1200" verticalDpi="1200" orientation="landscape" r:id="rId1"/>
  <headerFooter alignWithMargins="0">
    <oddHeader>&amp;CIRS Office of Safeguards SCSEM</oddHeader>
    <oddFooter>&amp;L&amp;F&amp;RPage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D25"/>
  <sheetViews>
    <sheetView showGridLines="0" zoomScale="80" zoomScaleNormal="80" zoomScalePageLayoutView="0" workbookViewId="0" topLeftCell="A1">
      <pane ySplit="1" topLeftCell="A2" activePane="bottomLeft" state="frozen"/>
      <selection pane="topLeft" activeCell="A1" sqref="A1"/>
      <selection pane="bottomLeft" activeCell="A14" sqref="A14"/>
    </sheetView>
  </sheetViews>
  <sheetFormatPr defaultColWidth="9.140625" defaultRowHeight="12.75"/>
  <cols>
    <col min="2" max="2" width="13.140625" style="0" customWidth="1"/>
    <col min="3" max="3" width="90.7109375" style="0" customWidth="1"/>
    <col min="4" max="4" width="22.421875" style="0" customWidth="1"/>
  </cols>
  <sheetData>
    <row r="1" spans="1:4" ht="12.75">
      <c r="A1" s="11" t="s">
        <v>43</v>
      </c>
      <c r="B1" s="12"/>
      <c r="C1" s="12"/>
      <c r="D1" s="12"/>
    </row>
    <row r="2" spans="1:4" s="1" customFormat="1" ht="12.75" customHeight="1">
      <c r="A2" s="26" t="s">
        <v>40</v>
      </c>
      <c r="B2" s="26" t="s">
        <v>41</v>
      </c>
      <c r="C2" s="26" t="s">
        <v>42</v>
      </c>
      <c r="D2" s="26" t="s">
        <v>57</v>
      </c>
    </row>
    <row r="3" spans="1:4" ht="12.75">
      <c r="A3" s="106">
        <v>0.1</v>
      </c>
      <c r="B3" s="107">
        <v>40592</v>
      </c>
      <c r="C3" s="108" t="s">
        <v>46</v>
      </c>
      <c r="D3" s="104" t="s">
        <v>200</v>
      </c>
    </row>
    <row r="4" spans="1:4" ht="12.75">
      <c r="A4" s="106">
        <v>0.2</v>
      </c>
      <c r="B4" s="107">
        <v>40723</v>
      </c>
      <c r="C4" s="108" t="s">
        <v>196</v>
      </c>
      <c r="D4" s="104" t="s">
        <v>200</v>
      </c>
    </row>
    <row r="5" spans="1:4" ht="12.75">
      <c r="A5" s="106">
        <v>0.3</v>
      </c>
      <c r="B5" s="107">
        <v>40871</v>
      </c>
      <c r="C5" s="108" t="s">
        <v>197</v>
      </c>
      <c r="D5" s="104" t="s">
        <v>200</v>
      </c>
    </row>
    <row r="6" spans="1:4" ht="12.75">
      <c r="A6" s="106">
        <v>0.4</v>
      </c>
      <c r="B6" s="107">
        <v>40885</v>
      </c>
      <c r="C6" s="108" t="s">
        <v>198</v>
      </c>
      <c r="D6" s="104" t="s">
        <v>200</v>
      </c>
    </row>
    <row r="7" spans="1:4" ht="12.75">
      <c r="A7" s="106">
        <v>1</v>
      </c>
      <c r="B7" s="107">
        <v>41180</v>
      </c>
      <c r="C7" s="109" t="s">
        <v>199</v>
      </c>
      <c r="D7" s="104" t="s">
        <v>200</v>
      </c>
    </row>
    <row r="8" spans="1:4" ht="25.5">
      <c r="A8" s="4">
        <v>1.1</v>
      </c>
      <c r="B8" s="5">
        <v>41317</v>
      </c>
      <c r="C8" s="110" t="s">
        <v>203</v>
      </c>
      <c r="D8" s="104" t="s">
        <v>200</v>
      </c>
    </row>
    <row r="9" spans="1:4" ht="12.75">
      <c r="A9" s="4">
        <v>1.2</v>
      </c>
      <c r="B9" s="111">
        <v>41543</v>
      </c>
      <c r="C9" s="112" t="s">
        <v>216</v>
      </c>
      <c r="D9" s="104" t="s">
        <v>200</v>
      </c>
    </row>
    <row r="10" spans="1:4" ht="12.75">
      <c r="A10" s="4">
        <v>1.3</v>
      </c>
      <c r="B10" s="5">
        <v>41740</v>
      </c>
      <c r="C10" s="110" t="s">
        <v>219</v>
      </c>
      <c r="D10" s="7" t="s">
        <v>200</v>
      </c>
    </row>
    <row r="11" spans="1:4" ht="12.75">
      <c r="A11" s="4">
        <v>1.4</v>
      </c>
      <c r="B11" s="5">
        <v>42013</v>
      </c>
      <c r="C11" s="104" t="s">
        <v>257</v>
      </c>
      <c r="D11" s="7" t="s">
        <v>200</v>
      </c>
    </row>
    <row r="12" spans="1:4" ht="12.75">
      <c r="A12" s="211" t="s">
        <v>258</v>
      </c>
      <c r="B12" s="8">
        <v>42032</v>
      </c>
      <c r="C12" s="104" t="s">
        <v>259</v>
      </c>
      <c r="D12" s="7" t="s">
        <v>200</v>
      </c>
    </row>
    <row r="13" spans="1:4" ht="29.25" customHeight="1">
      <c r="A13" s="4">
        <v>1.5</v>
      </c>
      <c r="B13" s="8">
        <v>42158</v>
      </c>
      <c r="C13" s="7" t="s">
        <v>277</v>
      </c>
      <c r="D13" s="7" t="s">
        <v>200</v>
      </c>
    </row>
    <row r="14" spans="1:4" ht="12.75">
      <c r="A14" s="4"/>
      <c r="B14" s="8"/>
      <c r="C14" s="6"/>
      <c r="D14" s="6"/>
    </row>
    <row r="18" ht="12.75">
      <c r="B18" s="9"/>
    </row>
    <row r="19" ht="12.75">
      <c r="B19" s="9"/>
    </row>
    <row r="20" ht="12.75">
      <c r="B20" s="9"/>
    </row>
    <row r="21" ht="12.75">
      <c r="B21" s="9"/>
    </row>
    <row r="22" ht="12.75">
      <c r="B22" s="9"/>
    </row>
    <row r="23" ht="12.75">
      <c r="B23" s="9"/>
    </row>
    <row r="24" ht="12.75">
      <c r="B24" s="9"/>
    </row>
    <row r="25" ht="12.75">
      <c r="B25" s="9"/>
    </row>
  </sheetData>
  <sheetProtection/>
  <printOptions horizontalCentered="1"/>
  <pageMargins left="0.25" right="0.25" top="0.5" bottom="0.5" header="0.25" footer="0.25"/>
  <pageSetup fitToHeight="1" fitToWidth="1" horizontalDpi="1200" verticalDpi="1200" orientation="landscape" r:id="rId1"/>
  <headerFooter alignWithMargins="0">
    <oddHeader>&amp;CIRS Office of Safeguards SCSEM</oddHeader>
    <oddFooter>&amp;L&amp;F&amp;RPage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Office of Safeguards</Manager>
  <Company>Internal Revenue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IRS Office of Safeguards SCSEM</dc:title>
  <dc:subject>IT Security Compliance Evaluation</dc:subject>
  <dc:creator>Booz Allen Hamilton</dc:creator>
  <cp:keywords>usgcb, stig, pub1075</cp:keywords>
  <dc:description>The IRS strongly recommends agencies test all SCSEM settings in a development or test environment prior to deployment in production. In some cases a security setting may  impact a system’s functionality and usability. Consequently, it is important to perform testing to determine the impact on system security, functionality, and usability. Ideally, the test system configuration should match the production system configuration. Prior to making changes to the production system, agencies should back up all critical data files on the system and if possible, make a full backup of the system to ensure it can be restored to its pre-SCSEM state if necessary.</dc:description>
  <cp:lastModifiedBy>Masood, Taimur [USA]</cp:lastModifiedBy>
  <cp:lastPrinted>2012-12-04T14:27:07Z</cp:lastPrinted>
  <dcterms:created xsi:type="dcterms:W3CDTF">2012-09-21T14:43:24Z</dcterms:created>
  <dcterms:modified xsi:type="dcterms:W3CDTF">2015-06-03T19:43:54Z</dcterms:modified>
  <cp:category>security</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ubject">
    <vt:lpwstr>IT Security Compliance Evaluation</vt:lpwstr>
  </property>
  <property fmtid="{D5CDD505-2E9C-101B-9397-08002B2CF9AE}" pid="4" name="Keywords">
    <vt:lpwstr>usgcb, stig, pub1075</vt:lpwstr>
  </property>
  <property fmtid="{D5CDD505-2E9C-101B-9397-08002B2CF9AE}" pid="5" name="_Author">
    <vt:lpwstr>Booz Allen Hamilton</vt:lpwstr>
  </property>
  <property fmtid="{D5CDD505-2E9C-101B-9397-08002B2CF9AE}" pid="6" name="_Category">
    <vt:lpwstr>security</vt:lpwstr>
  </property>
  <property fmtid="{D5CDD505-2E9C-101B-9397-08002B2CF9AE}" pid="7" name="Categories">
    <vt:lpwstr/>
  </property>
  <property fmtid="{D5CDD505-2E9C-101B-9397-08002B2CF9AE}" pid="8" name="Approval Level">
    <vt:lpwstr/>
  </property>
  <property fmtid="{D5CDD505-2E9C-101B-9397-08002B2CF9AE}" pid="9" name="_Comments">
    <vt:lpwstr>The IRS strongly recommends agencies test all SCSEM settings in a development or test environment prior to deployment in production. In some cases a security setting may  impact a system’s functionality and usability. Consequently, it is important to perf</vt:lpwstr>
  </property>
  <property fmtid="{D5CDD505-2E9C-101B-9397-08002B2CF9AE}" pid="10" name="Assigned To">
    <vt:lpwstr/>
  </property>
</Properties>
</file>