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tabRatio="720" activeTab="0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>
    <definedName name="Z_34FFC5EB_4475_4DC3_88F8_C7193042102C_.wvu.Rows" localSheetId="0" hidden="1">'Instructions'!$1:$1</definedName>
  </definedNames>
  <calcPr fullCalcOnLoad="1"/>
</workbook>
</file>

<file path=xl/sharedStrings.xml><?xml version="1.0" encoding="utf-8"?>
<sst xmlns="http://schemas.openxmlformats.org/spreadsheetml/2006/main" count="259" uniqueCount="169">
  <si>
    <t>EVENT</t>
  </si>
  <si>
    <t>PROBABILITY</t>
  </si>
  <si>
    <t>Tornado</t>
  </si>
  <si>
    <t>Severe Thunderstorm</t>
  </si>
  <si>
    <t>Temperature Extremes</t>
  </si>
  <si>
    <t>Flood, External</t>
  </si>
  <si>
    <t>Wild Fire</t>
  </si>
  <si>
    <t>Landslide</t>
  </si>
  <si>
    <t>Electrical Failure</t>
  </si>
  <si>
    <t>Generator Failure</t>
  </si>
  <si>
    <t>Transportation Failure</t>
  </si>
  <si>
    <t>Fuel Shortage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</si>
  <si>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</si>
  <si>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</si>
  <si>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</si>
  <si>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</si>
  <si>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</si>
  <si>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</si>
  <si>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</si>
  <si>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</si>
  <si>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Fire, Internal</t>
  </si>
  <si>
    <t>Flood,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</si>
  <si>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</si>
  <si>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</si>
  <si>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</si>
  <si>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</si>
  <si>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</si>
  <si>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Hostage Situation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</si>
  <si>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</si>
  <si>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</si>
  <si>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</si>
  <si>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</si>
  <si>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</si>
  <si>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</si>
  <si>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</si>
  <si>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</si>
  <si>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</si>
  <si>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</si>
  <si>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</si>
  <si>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</si>
  <si>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</si>
  <si>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</si>
  <si>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</si>
  <si>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</si>
  <si>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</si>
  <si>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</si>
  <si>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</si>
  <si>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</si>
  <si>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</si>
  <si>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</si>
  <si>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</si>
  <si>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</si>
  <si>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</si>
  <si>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</si>
  <si>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</si>
  <si>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Likelihood this will occur</t>
  </si>
  <si>
    <t>NATURALLY OCCURRING EVENTS</t>
  </si>
  <si>
    <t>Relative threat*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</si>
  <si>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</si>
  <si>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</si>
  <si>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</si>
  <si>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</si>
  <si>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</si>
  <si>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</si>
  <si>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</si>
  <si>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</si>
  <si>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t>Scope of response capability</t>
  </si>
  <si>
    <t>Historical evaluation of response success</t>
  </si>
  <si>
    <t>Potential for staff death or injury</t>
  </si>
  <si>
    <t>Potential for patient death or injury</t>
  </si>
  <si>
    <t>Business interruption</t>
  </si>
  <si>
    <t>Employees unable to report to work</t>
  </si>
  <si>
    <t>Customers unable to reach facility</t>
  </si>
  <si>
    <t>Imposition of fines and penalties or legal costs</t>
  </si>
  <si>
    <t>Cost to replace</t>
  </si>
  <si>
    <t>Cost to set up temporary replacement</t>
  </si>
  <si>
    <t>Cost to repair</t>
  </si>
  <si>
    <t>Staff availability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</si>
  <si>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</si>
  <si>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</si>
  <si>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</si>
  <si>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</si>
  <si>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</si>
  <si>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</si>
  <si>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</si>
  <si>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</si>
  <si>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</si>
  <si>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t>SEVERITY = (MAGNITUDE - MITIGATION)</t>
  </si>
  <si>
    <t>INTERNAL RESPONSE</t>
  </si>
  <si>
    <t>EXTERNAL RESPONSE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</si>
  <si>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</si>
  <si>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</si>
  <si>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</si>
  <si>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</si>
  <si>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</si>
  <si>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</si>
  <si>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</si>
  <si>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</si>
  <si>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</si>
  <si>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</si>
  <si>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</si>
  <si>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</si>
  <si>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Terrorism, Radiologic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</si>
  <si>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</si>
  <si>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</si>
  <si>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</si>
  <si>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</si>
  <si>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Total for Facility</t>
  </si>
  <si>
    <t>Time to recover</t>
  </si>
  <si>
    <t>Reputation and public image</t>
  </si>
  <si>
    <t>Financial impact/burden</t>
  </si>
  <si>
    <t>Frequency of drills</t>
  </si>
  <si>
    <t>Availability of alternate sources for critical supplies/services</t>
  </si>
  <si>
    <t>Types of supplies on hand/will they meet need?</t>
  </si>
  <si>
    <t>Volume of supplies on hand/will they meet need?</t>
  </si>
  <si>
    <t>Internal resources ability to withstand disasters/survivability</t>
  </si>
  <si>
    <t>Types of agreements with community agencies/drills?</t>
  </si>
  <si>
    <r>
      <t xml:space="preserve">Issues to consider for </t>
    </r>
    <r>
      <rPr>
        <b/>
        <sz val="11"/>
        <rFont val="Arial"/>
        <family val="2"/>
      </rPr>
      <t>probability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</si>
  <si>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response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</si>
  <si>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human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</si>
  <si>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property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</si>
  <si>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business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</si>
  <si>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preparedness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</si>
  <si>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internal resources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</si>
  <si>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external resources</t>
    </r>
    <r>
      <rPr>
        <sz val="11"/>
        <rFont val="Arial"/>
        <family val="2"/>
      </rPr>
      <t xml:space="preserve"> include, but are not limited to:</t>
    </r>
  </si>
  <si>
    <t xml:space="preserve">organizations using this tool are solely responsible for any hazard assessment and </t>
  </si>
  <si>
    <t xml:space="preserve">substitute for a comprehensive emergency preparedness program.  Individuals or </t>
  </si>
  <si>
    <t xml:space="preserve">the hazard specific scale.  Assume each event incident occurs at the worst </t>
  </si>
  <si>
    <t>possible time (e.g. during peak patient loads).</t>
  </si>
  <si>
    <t>This document is a sample Hazard Vulnerability Analysis tool.  It is not a</t>
  </si>
  <si>
    <t>compliance with applicable laws and regulations.</t>
  </si>
  <si>
    <t xml:space="preserve">Complete all worksheets including Natural, Technological, Human and Hazmat.  </t>
  </si>
  <si>
    <t>The summary section will automatically provide your specific and overall relative threat.</t>
  </si>
  <si>
    <t>Please note specific score criteria on each work sheet to ensure accurate recording.</t>
  </si>
  <si>
    <t>Medical Equip Failure</t>
  </si>
  <si>
    <t xml:space="preserve">Preplanning       MEMP          </t>
  </si>
  <si>
    <t>Preplanning       MEMP</t>
  </si>
  <si>
    <t>Community/ MOAs and resources</t>
  </si>
  <si>
    <t>Preplanning      MEMP</t>
  </si>
  <si>
    <t>Shooter</t>
  </si>
  <si>
    <t xml:space="preserve">This document is a sample Hazard Vulnerability Analysis tool.  It is not asubstitute for a comprehensive emergency preparedness program. . Individuals or organizations using this tool are solely responsible for any hazard assessment and compliance with applicable laws and regulations. </t>
  </si>
  <si>
    <t>Chemical Exposure, External</t>
  </si>
  <si>
    <t>Interruption of services</t>
  </si>
  <si>
    <t>Time, effectiveness, resources</t>
  </si>
  <si>
    <t>Workplace Violence</t>
  </si>
  <si>
    <t>Labor Action</t>
  </si>
  <si>
    <t xml:space="preserve">PIKES PEAK MMRS REGIONAL HAZARD AND VULNERABILITY ASSESSMENT TOOL </t>
  </si>
  <si>
    <t>Snow Fall (accumulation)</t>
  </si>
  <si>
    <t>Earthquake</t>
  </si>
  <si>
    <t xml:space="preserve">Natural Gas Failure </t>
  </si>
  <si>
    <t>Information/Security Systems Failure</t>
  </si>
  <si>
    <t>Forensic Admission (in custody)</t>
  </si>
  <si>
    <t>Patient Elopement</t>
  </si>
  <si>
    <t>Abduction</t>
  </si>
  <si>
    <t>Internal Civil Disturbance</t>
  </si>
  <si>
    <t>Hazard Vulnerability Analysis Scoring:</t>
  </si>
  <si>
    <t>Total %</t>
  </si>
  <si>
    <t>Analysis</t>
  </si>
  <si>
    <t>100-75%</t>
  </si>
  <si>
    <t>Serious Consequences with little capability</t>
  </si>
  <si>
    <t>74-50%</t>
  </si>
  <si>
    <t>Medium consequences with some capability</t>
  </si>
  <si>
    <t>49-25%</t>
  </si>
  <si>
    <t>Minor Consequences with good capability</t>
  </si>
  <si>
    <t>24-0%</t>
  </si>
  <si>
    <t>Little to no consequences with very good capability</t>
  </si>
  <si>
    <t>Blizzard (reduced visability plus wind)</t>
  </si>
  <si>
    <t xml:space="preserve">Ice Storm ( 1/4" or more ice accumulation on everything - ie. powerlines, trees, structures.  Extremely rare in Colorado) </t>
  </si>
  <si>
    <t>Aircraft crash @ building (including air ambulance)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</si>
</sst>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7.5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/>
      <right style="thin"/>
      <top style="medium"/>
      <bottom style="thick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2" fontId="4" fillId="0" borderId="0" xfId="0" applyNumberFormat="1" applyFont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 wrapText="1"/>
      <protection/>
    </xf>
    <xf numFmtId="0" fontId="13" fillId="36" borderId="1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left" vertical="center" wrapText="1" indent="1"/>
      <protection/>
    </xf>
    <xf numFmtId="0" fontId="13" fillId="36" borderId="14" xfId="0" applyFont="1" applyFill="1" applyBorder="1" applyAlignment="1" applyProtection="1">
      <alignment horizontal="left" vertical="center" wrapText="1" indent="1"/>
      <protection/>
    </xf>
    <xf numFmtId="0" fontId="4" fillId="33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 applyProtection="1">
      <alignment horizontal="center" vertical="top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11" fillId="37" borderId="14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 inden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11" fillId="37" borderId="12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11" fillId="37" borderId="17" xfId="0" applyFont="1" applyFill="1" applyBorder="1" applyAlignment="1" applyProtection="1">
      <alignment horizontal="center" vertical="center" wrapText="1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center" vertical="center" wrapText="1"/>
      <protection/>
    </xf>
    <xf numFmtId="0" fontId="13" fillId="37" borderId="1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2" fontId="4" fillId="0" borderId="22" xfId="0" applyNumberFormat="1" applyFont="1" applyBorder="1" applyAlignment="1" applyProtection="1">
      <alignment horizontal="left" vertical="center"/>
      <protection/>
    </xf>
    <xf numFmtId="2" fontId="4" fillId="0" borderId="23" xfId="0" applyNumberFormat="1" applyFont="1" applyBorder="1" applyAlignment="1" applyProtection="1">
      <alignment horizontal="left" vertical="center"/>
      <protection/>
    </xf>
    <xf numFmtId="2" fontId="4" fillId="0" borderId="24" xfId="0" applyNumberFormat="1" applyFont="1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11" fillId="37" borderId="18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top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11" fillId="36" borderId="26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11" fillId="36" borderId="1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3" fillId="0" borderId="0" xfId="0" applyNumberFormat="1" applyFont="1" applyAlignment="1" applyProtection="1">
      <alignment wrapText="1"/>
      <protection/>
    </xf>
    <xf numFmtId="0" fontId="16" fillId="0" borderId="0" xfId="0" applyFont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textRotation="90"/>
      <protection/>
    </xf>
    <xf numFmtId="0" fontId="4" fillId="35" borderId="27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 wrapText="1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35" borderId="28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4" fillId="38" borderId="29" xfId="0" applyFont="1" applyFill="1" applyBorder="1" applyAlignment="1" applyProtection="1">
      <alignment vertical="center" wrapText="1"/>
      <protection/>
    </xf>
    <xf numFmtId="2" fontId="4" fillId="38" borderId="30" xfId="0" applyNumberFormat="1" applyFont="1" applyFill="1" applyBorder="1" applyAlignment="1" applyProtection="1">
      <alignment horizontal="center" vertical="center"/>
      <protection/>
    </xf>
    <xf numFmtId="2" fontId="4" fillId="38" borderId="3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 applyProtection="1">
      <alignment vertical="top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3" fillId="39" borderId="32" xfId="0" applyFont="1" applyFill="1" applyBorder="1" applyAlignment="1" applyProtection="1">
      <alignment horizontal="center" vertical="top" wrapText="1"/>
      <protection/>
    </xf>
    <xf numFmtId="0" fontId="11" fillId="39" borderId="3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wrapText="1"/>
      <protection/>
    </xf>
    <xf numFmtId="0" fontId="2" fillId="34" borderId="35" xfId="0" applyFont="1" applyFill="1" applyBorder="1" applyAlignment="1" applyProtection="1">
      <alignment horizontal="center" vertical="top" wrapText="1"/>
      <protection/>
    </xf>
    <xf numFmtId="0" fontId="0" fillId="33" borderId="36" xfId="0" applyFill="1" applyBorder="1" applyAlignment="1">
      <alignment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/>
    </xf>
    <xf numFmtId="0" fontId="13" fillId="34" borderId="39" xfId="0" applyFont="1" applyFill="1" applyBorder="1" applyAlignment="1" applyProtection="1">
      <alignment horizontal="left" vertical="center" wrapText="1" indent="1"/>
      <protection/>
    </xf>
    <xf numFmtId="0" fontId="13" fillId="36" borderId="39" xfId="0" applyFont="1" applyFill="1" applyBorder="1" applyAlignment="1" applyProtection="1">
      <alignment horizontal="left" vertical="center" wrapText="1" indent="1"/>
      <protection/>
    </xf>
    <xf numFmtId="0" fontId="13" fillId="36" borderId="40" xfId="0" applyFont="1" applyFill="1" applyBorder="1" applyAlignment="1" applyProtection="1">
      <alignment horizontal="left" vertical="center" wrapText="1" indent="1"/>
      <protection/>
    </xf>
    <xf numFmtId="0" fontId="13" fillId="36" borderId="41" xfId="0" applyFont="1" applyFill="1" applyBorder="1" applyAlignment="1" applyProtection="1">
      <alignment horizontal="left" vertical="center" wrapText="1" indent="1"/>
      <protection/>
    </xf>
    <xf numFmtId="0" fontId="13" fillId="37" borderId="42" xfId="0" applyFont="1" applyFill="1" applyBorder="1" applyAlignment="1" applyProtection="1">
      <alignment horizontal="center" vertical="center" wrapText="1"/>
      <protection/>
    </xf>
    <xf numFmtId="0" fontId="13" fillId="37" borderId="41" xfId="0" applyFont="1" applyFill="1" applyBorder="1" applyAlignment="1" applyProtection="1">
      <alignment horizontal="center" vertical="center" wrapText="1"/>
      <protection/>
    </xf>
    <xf numFmtId="0" fontId="13" fillId="37" borderId="43" xfId="0" applyFont="1" applyFill="1" applyBorder="1" applyAlignment="1" applyProtection="1">
      <alignment horizontal="center" vertical="center" wrapText="1"/>
      <protection/>
    </xf>
    <xf numFmtId="0" fontId="15" fillId="39" borderId="44" xfId="0" applyFont="1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/>
      <protection/>
    </xf>
    <xf numFmtId="0" fontId="10" fillId="34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left" vertical="center" wrapText="1" indent="1"/>
      <protection/>
    </xf>
    <xf numFmtId="0" fontId="0" fillId="35" borderId="47" xfId="0" applyFill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 vertical="center" wrapText="1"/>
      <protection locked="0"/>
    </xf>
    <xf numFmtId="9" fontId="3" fillId="35" borderId="48" xfId="0" applyNumberFormat="1" applyFont="1" applyFill="1" applyBorder="1" applyAlignment="1" applyProtection="1">
      <alignment horizontal="center" vertical="center" wrapText="1"/>
      <protection/>
    </xf>
    <xf numFmtId="9" fontId="3" fillId="4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 locked="0"/>
    </xf>
    <xf numFmtId="9" fontId="3" fillId="35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51" xfId="0" applyFont="1" applyBorder="1" applyAlignment="1" applyProtection="1">
      <alignment horizontal="center" vertical="center" wrapText="1"/>
      <protection locked="0"/>
    </xf>
    <xf numFmtId="2" fontId="3" fillId="33" borderId="52" xfId="0" applyNumberFormat="1" applyFont="1" applyFill="1" applyBorder="1" applyAlignment="1" applyProtection="1">
      <alignment horizontal="center" vertical="center" wrapText="1"/>
      <protection/>
    </xf>
    <xf numFmtId="1" fontId="3" fillId="33" borderId="53" xfId="0" applyNumberFormat="1" applyFont="1" applyFill="1" applyBorder="1" applyAlignment="1" applyProtection="1">
      <alignment horizontal="center" vertical="center" wrapText="1"/>
      <protection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center" vertical="center" wrapText="1"/>
      <protection locked="0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0" fontId="15" fillId="39" borderId="33" xfId="0" applyFont="1" applyFill="1" applyBorder="1" applyAlignment="1" applyProtection="1">
      <alignment horizontal="center" vertical="center" wrapText="1"/>
      <protection/>
    </xf>
    <xf numFmtId="9" fontId="3" fillId="35" borderId="58" xfId="0" applyNumberFormat="1" applyFont="1" applyFill="1" applyBorder="1" applyAlignment="1" applyProtection="1">
      <alignment horizontal="center" vertical="center" wrapText="1"/>
      <protection/>
    </xf>
    <xf numFmtId="9" fontId="3" fillId="35" borderId="59" xfId="0" applyNumberFormat="1" applyFont="1" applyFill="1" applyBorder="1" applyAlignment="1" applyProtection="1">
      <alignment horizontal="center" vertical="center" wrapText="1"/>
      <protection/>
    </xf>
    <xf numFmtId="9" fontId="3" fillId="40" borderId="60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left" wrapText="1"/>
      <protection/>
    </xf>
    <xf numFmtId="0" fontId="12" fillId="0" borderId="46" xfId="0" applyFont="1" applyBorder="1" applyAlignment="1" applyProtection="1">
      <alignment horizontal="left" wrapText="1"/>
      <protection/>
    </xf>
    <xf numFmtId="0" fontId="12" fillId="0" borderId="62" xfId="0" applyFont="1" applyBorder="1" applyAlignment="1" applyProtection="1">
      <alignment horizontal="left" wrapTex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9" fontId="3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left" vertical="center" wrapText="1" indent="1"/>
      <protection/>
    </xf>
    <xf numFmtId="0" fontId="13" fillId="36" borderId="42" xfId="0" applyFont="1" applyFill="1" applyBorder="1" applyAlignment="1" applyProtection="1">
      <alignment horizontal="left" vertical="center" wrapText="1" indent="1"/>
      <protection/>
    </xf>
    <xf numFmtId="0" fontId="13" fillId="36" borderId="64" xfId="0" applyFont="1" applyFill="1" applyBorder="1" applyAlignment="1" applyProtection="1">
      <alignment horizontal="left" vertical="center" wrapText="1" indent="1"/>
      <protection/>
    </xf>
    <xf numFmtId="1" fontId="3" fillId="33" borderId="65" xfId="0" applyNumberFormat="1" applyFont="1" applyFill="1" applyBorder="1" applyAlignment="1" applyProtection="1">
      <alignment horizontal="center" vertical="center" wrapText="1"/>
      <protection/>
    </xf>
    <xf numFmtId="2" fontId="3" fillId="33" borderId="66" xfId="0" applyNumberFormat="1" applyFont="1" applyFill="1" applyBorder="1" applyAlignment="1" applyProtection="1">
      <alignment horizontal="center" vertical="center" wrapText="1"/>
      <protection/>
    </xf>
    <xf numFmtId="2" fontId="3" fillId="33" borderId="67" xfId="0" applyNumberFormat="1" applyFont="1" applyFill="1" applyBorder="1" applyAlignment="1" applyProtection="1">
      <alignment horizontal="center" vertical="center" wrapText="1"/>
      <protection/>
    </xf>
    <xf numFmtId="0" fontId="12" fillId="41" borderId="46" xfId="0" applyFont="1" applyFill="1" applyBorder="1" applyAlignment="1" applyProtection="1">
      <alignment horizontal="left" vertical="center" wrapText="1" indent="1"/>
      <protection/>
    </xf>
    <xf numFmtId="0" fontId="12" fillId="0" borderId="46" xfId="0" applyFont="1" applyFill="1" applyBorder="1" applyAlignment="1" applyProtection="1">
      <alignment horizontal="left" wrapText="1"/>
      <protection/>
    </xf>
    <xf numFmtId="0" fontId="17" fillId="42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17" fillId="42" borderId="31" xfId="0" applyFont="1" applyFill="1" applyBorder="1" applyAlignment="1">
      <alignment/>
    </xf>
    <xf numFmtId="0" fontId="17" fillId="42" borderId="37" xfId="0" applyFont="1" applyFill="1" applyBorder="1" applyAlignment="1">
      <alignment/>
    </xf>
    <xf numFmtId="0" fontId="17" fillId="42" borderId="28" xfId="0" applyFont="1" applyFill="1" applyBorder="1" applyAlignment="1">
      <alignment/>
    </xf>
    <xf numFmtId="0" fontId="17" fillId="42" borderId="68" xfId="0" applyFont="1" applyFill="1" applyBorder="1" applyAlignment="1">
      <alignment/>
    </xf>
    <xf numFmtId="0" fontId="17" fillId="42" borderId="69" xfId="0" applyFont="1" applyFill="1" applyBorder="1" applyAlignment="1">
      <alignment/>
    </xf>
    <xf numFmtId="0" fontId="17" fillId="42" borderId="70" xfId="0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23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0" fillId="42" borderId="71" xfId="0" applyFont="1" applyFill="1" applyBorder="1" applyAlignment="1">
      <alignment/>
    </xf>
    <xf numFmtId="0" fontId="0" fillId="42" borderId="30" xfId="0" applyFont="1" applyFill="1" applyBorder="1" applyAlignment="1">
      <alignment/>
    </xf>
    <xf numFmtId="0" fontId="0" fillId="42" borderId="51" xfId="0" applyFont="1" applyFill="1" applyBorder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8575"/>
          <c:w val="0.9057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55021522"/>
        <c:axId val="25431651"/>
      </c:bar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1651"/>
        <c:crosses val="autoZero"/>
        <c:auto val="1"/>
        <c:lblOffset val="100"/>
        <c:tickLblSkip val="1"/>
        <c:noMultiLvlLbl val="0"/>
      </c:catAx>
      <c:valAx>
        <c:axId val="254316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At val="1"/>
        <c:crossBetween val="between"/>
        <c:dispUnits/>
        <c:minorUnit val="0.0400000000000000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6675"/>
          <c:w val="0.9152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27558268"/>
        <c:axId val="46697821"/>
      </c:bar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auto val="1"/>
        <c:lblOffset val="100"/>
        <c:tickLblSkip val="1"/>
        <c:noMultiLvlLbl val="0"/>
      </c:catAx>
      <c:valAx>
        <c:axId val="466978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8268"/>
        <c:crossesAt val="1"/>
        <c:crossBetween val="between"/>
        <c:dispUnits/>
        <c:minorUnit val="0.0200000000000000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Relationship Id="rId4" Type="http://schemas.openxmlformats.org/officeDocument/2006/relationships/customProperty" Target="../customProperty3.bin" /><Relationship Id="rId5" Type="http://schemas.openxmlformats.org/officeDocument/2006/relationships/customProperty" Target="../customProperty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="85" zoomScaleNormal="85" zoomScalePageLayoutView="0" workbookViewId="0" topLeftCell="A2">
      <selection activeCell="H35" sqref="H35"/>
    </sheetView>
  </sheetViews>
  <sheetFormatPr defaultColWidth="9.140625" defaultRowHeight="12.75"/>
  <sheetData>
    <row r="1" ht="24.75" customHeight="1" hidden="1"/>
    <row r="2" spans="2:18" ht="25.5" customHeight="1">
      <c r="B2" s="1" t="s">
        <v>46</v>
      </c>
      <c r="C2" s="1"/>
      <c r="D2" s="1"/>
      <c r="E2" s="1"/>
      <c r="F2" s="1"/>
      <c r="G2" s="1"/>
      <c r="H2" s="1"/>
      <c r="I2" s="1"/>
      <c r="K2" s="1" t="s">
        <v>46</v>
      </c>
      <c r="L2" s="104"/>
      <c r="M2" s="104"/>
      <c r="N2" s="104"/>
      <c r="O2" s="104"/>
      <c r="P2" s="104"/>
      <c r="Q2" s="104"/>
      <c r="R2" s="104"/>
    </row>
    <row r="3" s="102" customFormat="1" ht="14.25"/>
    <row r="4" spans="1:10" s="102" customFormat="1" ht="15">
      <c r="A4" s="103" t="s">
        <v>129</v>
      </c>
      <c r="B4" s="103"/>
      <c r="C4" s="103"/>
      <c r="D4" s="103"/>
      <c r="E4" s="103"/>
      <c r="F4" s="103"/>
      <c r="J4" s="102" t="s">
        <v>122</v>
      </c>
    </row>
    <row r="5" spans="1:11" s="102" customFormat="1" ht="14.25">
      <c r="A5" s="103" t="s">
        <v>126</v>
      </c>
      <c r="B5" s="103"/>
      <c r="C5" s="103"/>
      <c r="D5" s="103"/>
      <c r="E5" s="103"/>
      <c r="F5" s="103"/>
      <c r="J5" s="102">
        <v>1</v>
      </c>
      <c r="K5" s="102" t="s">
        <v>41</v>
      </c>
    </row>
    <row r="6" spans="1:11" s="102" customFormat="1" ht="14.25">
      <c r="A6" s="103" t="s">
        <v>125</v>
      </c>
      <c r="B6" s="103"/>
      <c r="C6" s="103"/>
      <c r="D6" s="103"/>
      <c r="E6" s="103"/>
      <c r="F6" s="103"/>
      <c r="J6" s="102">
        <v>2</v>
      </c>
      <c r="K6" s="102" t="s">
        <v>111</v>
      </c>
    </row>
    <row r="7" spans="1:11" s="102" customFormat="1" ht="14.25">
      <c r="A7" s="103" t="s">
        <v>130</v>
      </c>
      <c r="B7" s="103"/>
      <c r="C7" s="103"/>
      <c r="D7" s="103"/>
      <c r="E7" s="103"/>
      <c r="F7" s="103"/>
      <c r="J7" s="102">
        <v>3</v>
      </c>
      <c r="K7" s="102" t="s">
        <v>42</v>
      </c>
    </row>
    <row r="8" spans="10:11" s="102" customFormat="1" ht="14.25">
      <c r="J8" s="102">
        <v>4</v>
      </c>
      <c r="K8" s="102" t="s">
        <v>43</v>
      </c>
    </row>
    <row r="9" spans="1:11" s="102" customFormat="1" ht="15">
      <c r="A9" s="101" t="s">
        <v>37</v>
      </c>
      <c r="J9" s="102">
        <v>5</v>
      </c>
      <c r="K9" s="102" t="s">
        <v>112</v>
      </c>
    </row>
    <row r="10" s="102" customFormat="1" ht="3" customHeight="1">
      <c r="A10" s="102" t="s">
        <v>30</v>
      </c>
    </row>
    <row r="11" s="102" customFormat="1" ht="14.25">
      <c r="A11" s="102" t="s">
        <v>82</v>
      </c>
    </row>
    <row r="12" spans="1:10" s="102" customFormat="1" ht="15">
      <c r="A12" s="102" t="s">
        <v>127</v>
      </c>
      <c r="J12" s="102" t="s">
        <v>123</v>
      </c>
    </row>
    <row r="13" spans="1:11" s="102" customFormat="1" ht="14.25">
      <c r="A13" s="102" t="s">
        <v>128</v>
      </c>
      <c r="J13" s="102">
        <v>1</v>
      </c>
      <c r="K13" s="102" t="s">
        <v>113</v>
      </c>
    </row>
    <row r="14" spans="10:11" s="102" customFormat="1" ht="14.25">
      <c r="J14" s="102">
        <v>2</v>
      </c>
      <c r="K14" s="102" t="s">
        <v>114</v>
      </c>
    </row>
    <row r="15" spans="1:11" s="102" customFormat="1" ht="14.25">
      <c r="A15" s="102" t="s">
        <v>133</v>
      </c>
      <c r="J15" s="102">
        <v>3</v>
      </c>
      <c r="K15" s="102" t="s">
        <v>77</v>
      </c>
    </row>
    <row r="16" spans="10:11" s="102" customFormat="1" ht="14.25">
      <c r="J16" s="102">
        <v>4</v>
      </c>
      <c r="K16" s="102" t="s">
        <v>81</v>
      </c>
    </row>
    <row r="17" spans="1:11" s="102" customFormat="1" ht="15">
      <c r="A17" s="102" t="s">
        <v>117</v>
      </c>
      <c r="J17" s="102">
        <v>5</v>
      </c>
      <c r="K17" s="102" t="s">
        <v>44</v>
      </c>
    </row>
    <row r="18" spans="1:11" s="102" customFormat="1" ht="14.25">
      <c r="A18" s="102">
        <v>1</v>
      </c>
      <c r="B18" s="102" t="s">
        <v>38</v>
      </c>
      <c r="J18" s="102">
        <v>6</v>
      </c>
      <c r="K18" s="102" t="s">
        <v>115</v>
      </c>
    </row>
    <row r="19" spans="1:2" s="102" customFormat="1" ht="14.25">
      <c r="A19" s="102">
        <v>2</v>
      </c>
      <c r="B19" s="102" t="s">
        <v>39</v>
      </c>
    </row>
    <row r="20" spans="1:10" s="102" customFormat="1" ht="15">
      <c r="A20" s="102">
        <v>3</v>
      </c>
      <c r="B20" s="102" t="s">
        <v>40</v>
      </c>
      <c r="J20" s="102" t="s">
        <v>124</v>
      </c>
    </row>
    <row r="21" spans="10:11" s="102" customFormat="1" ht="12.75" customHeight="1">
      <c r="J21" s="102">
        <v>1</v>
      </c>
      <c r="K21" s="102" t="s">
        <v>116</v>
      </c>
    </row>
    <row r="22" spans="1:11" s="102" customFormat="1" ht="15">
      <c r="A22" s="102" t="s">
        <v>118</v>
      </c>
      <c r="J22" s="102">
        <v>2</v>
      </c>
      <c r="K22" s="102" t="s">
        <v>78</v>
      </c>
    </row>
    <row r="23" spans="1:11" s="102" customFormat="1" ht="14.25">
      <c r="A23" s="102">
        <v>1</v>
      </c>
      <c r="B23" s="102" t="s">
        <v>83</v>
      </c>
      <c r="J23" s="102">
        <v>3</v>
      </c>
      <c r="K23" s="102" t="s">
        <v>79</v>
      </c>
    </row>
    <row r="24" spans="1:11" s="102" customFormat="1" ht="14.25">
      <c r="A24" s="102">
        <v>2</v>
      </c>
      <c r="B24" s="102" t="s">
        <v>66</v>
      </c>
      <c r="J24" s="102">
        <v>4</v>
      </c>
      <c r="K24" s="102" t="s">
        <v>80</v>
      </c>
    </row>
    <row r="25" spans="1:11" s="102" customFormat="1" ht="14.25">
      <c r="A25" s="102">
        <v>3</v>
      </c>
      <c r="B25" s="102" t="s">
        <v>67</v>
      </c>
      <c r="J25" s="102">
        <v>5</v>
      </c>
      <c r="K25" s="102" t="s">
        <v>45</v>
      </c>
    </row>
    <row r="26" s="102" customFormat="1" ht="4.5" customHeight="1"/>
    <row r="27" spans="1:10" s="102" customFormat="1" ht="15">
      <c r="A27" s="102" t="s">
        <v>119</v>
      </c>
      <c r="J27" s="102" t="s">
        <v>131</v>
      </c>
    </row>
    <row r="28" spans="1:10" s="102" customFormat="1" ht="14.25">
      <c r="A28" s="102">
        <v>1</v>
      </c>
      <c r="B28" s="102" t="s">
        <v>68</v>
      </c>
      <c r="J28" s="102" t="s">
        <v>132</v>
      </c>
    </row>
    <row r="29" spans="1:2" s="102" customFormat="1" ht="14.25">
      <c r="A29" s="102">
        <v>2</v>
      </c>
      <c r="B29" s="102" t="s">
        <v>69</v>
      </c>
    </row>
    <row r="30" s="102" customFormat="1" ht="4.5" customHeight="1"/>
    <row r="31" s="102" customFormat="1" ht="15">
      <c r="A31" s="102" t="s">
        <v>120</v>
      </c>
    </row>
    <row r="32" spans="1:2" s="102" customFormat="1" ht="14.25">
      <c r="A32" s="102">
        <v>1</v>
      </c>
      <c r="B32" s="102" t="s">
        <v>74</v>
      </c>
    </row>
    <row r="33" spans="1:16" s="102" customFormat="1" ht="15">
      <c r="A33" s="102">
        <v>2</v>
      </c>
      <c r="B33" s="102" t="s">
        <v>75</v>
      </c>
      <c r="J33" s="161"/>
      <c r="K33" s="162" t="s">
        <v>155</v>
      </c>
      <c r="L33" s="161"/>
      <c r="M33" s="161"/>
      <c r="N33" s="161"/>
      <c r="O33" s="161"/>
      <c r="P33" s="161"/>
    </row>
    <row r="34" spans="1:16" s="102" customFormat="1" ht="15" thickBot="1">
      <c r="A34" s="102">
        <v>3</v>
      </c>
      <c r="B34" s="102" t="s">
        <v>76</v>
      </c>
      <c r="J34" s="163"/>
      <c r="K34" s="166" t="s">
        <v>156</v>
      </c>
      <c r="L34" s="167" t="s">
        <v>157</v>
      </c>
      <c r="M34" s="167"/>
      <c r="N34" s="167"/>
      <c r="O34" s="167"/>
      <c r="P34" s="168"/>
    </row>
    <row r="35" spans="1:16" s="102" customFormat="1" ht="15.75" thickTop="1">
      <c r="A35" s="102">
        <v>4</v>
      </c>
      <c r="B35" s="102" t="s">
        <v>108</v>
      </c>
      <c r="J35" s="169">
        <v>1</v>
      </c>
      <c r="K35" s="164" t="s">
        <v>158</v>
      </c>
      <c r="L35" s="171" t="s">
        <v>159</v>
      </c>
      <c r="M35" s="171"/>
      <c r="N35" s="171"/>
      <c r="O35" s="171"/>
      <c r="P35" s="172"/>
    </row>
    <row r="36" spans="10:16" s="102" customFormat="1" ht="6" customHeight="1">
      <c r="J36" s="169"/>
      <c r="K36" s="165"/>
      <c r="L36" s="170"/>
      <c r="M36" s="170"/>
      <c r="N36" s="170"/>
      <c r="O36" s="170"/>
      <c r="P36" s="173"/>
    </row>
    <row r="37" spans="1:16" s="102" customFormat="1" ht="15">
      <c r="A37" s="102" t="s">
        <v>121</v>
      </c>
      <c r="J37" s="169">
        <v>2</v>
      </c>
      <c r="K37" s="163" t="s">
        <v>160</v>
      </c>
      <c r="L37" s="174" t="s">
        <v>161</v>
      </c>
      <c r="M37" s="174"/>
      <c r="N37" s="174"/>
      <c r="O37" s="174"/>
      <c r="P37" s="175"/>
    </row>
    <row r="38" spans="1:16" s="102" customFormat="1" ht="15">
      <c r="A38" s="102">
        <v>1</v>
      </c>
      <c r="B38" s="102" t="s">
        <v>70</v>
      </c>
      <c r="J38" s="169"/>
      <c r="K38" s="165"/>
      <c r="L38" s="170"/>
      <c r="M38" s="170"/>
      <c r="N38" s="170"/>
      <c r="O38" s="170"/>
      <c r="P38" s="173"/>
    </row>
    <row r="39" spans="1:16" s="102" customFormat="1" ht="15">
      <c r="A39" s="102">
        <v>2</v>
      </c>
      <c r="B39" s="102" t="s">
        <v>71</v>
      </c>
      <c r="J39" s="169">
        <v>3</v>
      </c>
      <c r="K39" s="163" t="s">
        <v>162</v>
      </c>
      <c r="L39" s="174" t="s">
        <v>163</v>
      </c>
      <c r="M39" s="174"/>
      <c r="N39" s="174"/>
      <c r="O39" s="174"/>
      <c r="P39" s="175"/>
    </row>
    <row r="40" spans="1:16" s="102" customFormat="1" ht="15">
      <c r="A40" s="102">
        <v>3</v>
      </c>
      <c r="B40" s="102" t="s">
        <v>72</v>
      </c>
      <c r="J40" s="169"/>
      <c r="K40" s="163"/>
      <c r="L40" s="174"/>
      <c r="M40" s="174"/>
      <c r="N40" s="174"/>
      <c r="O40" s="174"/>
      <c r="P40" s="175"/>
    </row>
    <row r="41" spans="1:16" s="102" customFormat="1" ht="15">
      <c r="A41" s="102">
        <v>4</v>
      </c>
      <c r="B41" s="102" t="s">
        <v>84</v>
      </c>
      <c r="J41" s="169">
        <v>4</v>
      </c>
      <c r="K41" s="164" t="s">
        <v>164</v>
      </c>
      <c r="L41" s="171" t="s">
        <v>165</v>
      </c>
      <c r="M41" s="171"/>
      <c r="N41" s="171"/>
      <c r="O41" s="171"/>
      <c r="P41" s="172"/>
    </row>
    <row r="42" spans="1:2" s="102" customFormat="1" ht="14.25">
      <c r="A42" s="102">
        <v>5</v>
      </c>
      <c r="B42" s="102" t="s">
        <v>73</v>
      </c>
    </row>
    <row r="43" spans="1:2" s="102" customFormat="1" ht="14.25">
      <c r="A43" s="102">
        <v>6</v>
      </c>
      <c r="B43" s="102" t="s">
        <v>85</v>
      </c>
    </row>
    <row r="44" spans="1:2" s="102" customFormat="1" ht="14.25">
      <c r="A44" s="102">
        <v>7</v>
      </c>
      <c r="B44" s="102" t="s">
        <v>86</v>
      </c>
    </row>
    <row r="45" spans="1:2" s="102" customFormat="1" ht="14.25">
      <c r="A45" s="102">
        <v>8</v>
      </c>
      <c r="B45" s="102" t="s">
        <v>109</v>
      </c>
    </row>
    <row r="46" spans="1:2" s="102" customFormat="1" ht="14.25">
      <c r="A46" s="102">
        <v>9</v>
      </c>
      <c r="B46" s="102" t="s">
        <v>110</v>
      </c>
    </row>
    <row r="47" s="102" customFormat="1" ht="6.75" customHeight="1"/>
    <row r="48" s="102" customFormat="1" ht="14.25"/>
    <row r="49" s="102" customFormat="1" ht="14.25"/>
    <row r="50" s="102" customFormat="1" ht="14.25"/>
    <row r="51" s="102" customFormat="1" ht="14.25"/>
    <row r="52" s="102" customFormat="1" ht="14.25"/>
    <row r="53" s="102" customFormat="1" ht="14.25"/>
    <row r="54" s="102" customFormat="1" ht="3.75" customHeight="1"/>
    <row r="55" s="102" customFormat="1" ht="14.25"/>
    <row r="56" s="102" customFormat="1" ht="14.25"/>
    <row r="57" s="102" customFormat="1" ht="14.25"/>
    <row r="58" s="102" customFormat="1" ht="14.25"/>
    <row r="59" s="102" customFormat="1" ht="14.25"/>
    <row r="60" s="102" customFormat="1" ht="14.25"/>
    <row r="61" s="102" customFormat="1" ht="14.25"/>
    <row r="62" s="102" customFormat="1" ht="7.5" customHeight="1"/>
    <row r="63" s="102" customFormat="1" ht="14.25"/>
    <row r="64" s="102" customFormat="1" ht="14.25"/>
    <row r="65" s="102" customFormat="1" ht="14.25"/>
    <row r="66" s="102" customFormat="1" ht="14.25"/>
    <row r="67" s="102" customFormat="1" ht="14.25"/>
    <row r="68" s="102" customFormat="1" ht="14.25"/>
    <row r="69" s="102" customFormat="1" ht="9" customHeight="1"/>
    <row r="70" s="102" customFormat="1" ht="14.25"/>
    <row r="71" s="102" customFormat="1" ht="14.25"/>
    <row r="72" s="102" customFormat="1" ht="14.25"/>
    <row r="73" s="102" customFormat="1" ht="14.25"/>
    <row r="74" s="100" customFormat="1" ht="12"/>
  </sheetData>
  <sheetProtection/>
  <printOptions/>
  <pageMargins left="0.75" right="0.75" top="0.5" bottom="0.5" header="0.5" footer="0.25"/>
  <pageSetup horizontalDpi="300" verticalDpi="300" orientation="portrait" r:id="rId1"/>
  <headerFooter alignWithMargins="0">
    <oddFooter>&amp;R&amp;"Arial,Italic"&amp;8&amp;F</oddFooter>
  </headerFooter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5">
      <selection activeCell="E20" sqref="E20"/>
    </sheetView>
  </sheetViews>
  <sheetFormatPr defaultColWidth="9.140625" defaultRowHeight="12.75"/>
  <cols>
    <col min="1" max="1" width="26.7109375" style="3" customWidth="1"/>
    <col min="2" max="8" width="12.28125" style="3" customWidth="1"/>
    <col min="9" max="9" width="15.140625" style="3" customWidth="1"/>
    <col min="10" max="10" width="6.00390625" style="3" customWidth="1"/>
    <col min="11" max="11" width="4.8515625" style="3" customWidth="1"/>
    <col min="12" max="12" width="5.00390625" style="3" customWidth="1"/>
    <col min="13" max="16384" width="9.140625" style="3" customWidth="1"/>
  </cols>
  <sheetData>
    <row r="1" spans="1:9" ht="18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</row>
    <row r="2" spans="1:9" ht="21.75" customHeight="1" thickBot="1">
      <c r="A2" s="34" t="s">
        <v>56</v>
      </c>
      <c r="B2" s="2"/>
      <c r="C2" s="2"/>
      <c r="D2" s="2"/>
      <c r="E2" s="2"/>
      <c r="F2" s="2"/>
      <c r="G2" s="2"/>
      <c r="H2" s="2"/>
      <c r="I2" s="2"/>
    </row>
    <row r="3" spans="1:9" ht="17.25" customHeight="1" thickBot="1">
      <c r="A3" s="117"/>
      <c r="B3" s="45"/>
      <c r="C3" s="17" t="s">
        <v>87</v>
      </c>
      <c r="D3" s="19"/>
      <c r="E3" s="18"/>
      <c r="F3" s="19"/>
      <c r="G3" s="19"/>
      <c r="H3" s="18"/>
      <c r="I3" s="28"/>
    </row>
    <row r="4" spans="1:9" s="14" customFormat="1" ht="27.75" customHeight="1" thickBot="1">
      <c r="A4" s="115" t="s">
        <v>0</v>
      </c>
      <c r="B4" s="46" t="s">
        <v>1</v>
      </c>
      <c r="C4" s="49" t="s">
        <v>48</v>
      </c>
      <c r="D4" s="50" t="s">
        <v>47</v>
      </c>
      <c r="E4" s="51" t="s">
        <v>49</v>
      </c>
      <c r="F4" s="47" t="s">
        <v>50</v>
      </c>
      <c r="G4" s="55" t="s">
        <v>88</v>
      </c>
      <c r="H4" s="57" t="s">
        <v>89</v>
      </c>
      <c r="I4" s="113" t="s">
        <v>51</v>
      </c>
    </row>
    <row r="5" spans="1:9" s="4" customFormat="1" ht="34.5" customHeight="1" thickBot="1">
      <c r="A5" s="116"/>
      <c r="B5" s="27" t="s">
        <v>55</v>
      </c>
      <c r="C5" s="52" t="s">
        <v>53</v>
      </c>
      <c r="D5" s="53" t="s">
        <v>54</v>
      </c>
      <c r="E5" s="69" t="s">
        <v>142</v>
      </c>
      <c r="F5" s="48" t="s">
        <v>138</v>
      </c>
      <c r="G5" s="56" t="s">
        <v>143</v>
      </c>
      <c r="H5" s="58" t="s">
        <v>137</v>
      </c>
      <c r="I5" s="114" t="s">
        <v>57</v>
      </c>
    </row>
    <row r="6" spans="1:9" s="16" customFormat="1" ht="41.25" customHeight="1" thickBot="1">
      <c r="A6" s="119" t="s">
        <v>64</v>
      </c>
      <c r="B6" s="120" t="s">
        <v>63</v>
      </c>
      <c r="C6" s="121" t="s">
        <v>65</v>
      </c>
      <c r="D6" s="122" t="s">
        <v>61</v>
      </c>
      <c r="E6" s="123" t="s">
        <v>62</v>
      </c>
      <c r="F6" s="124" t="s">
        <v>93</v>
      </c>
      <c r="G6" s="125" t="s">
        <v>94</v>
      </c>
      <c r="H6" s="126" t="s">
        <v>95</v>
      </c>
      <c r="I6" s="127" t="s">
        <v>90</v>
      </c>
    </row>
    <row r="7" spans="1:9" s="5" customFormat="1" ht="22.5" customHeight="1" thickTop="1">
      <c r="A7" s="151" t="s">
        <v>166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32">
        <v>0</v>
      </c>
      <c r="I7" s="152">
        <f aca="true" t="shared" si="0" ref="I7:I16">SUM((B7/3)*((C7+D7+E7+F7+G7+H7)/18))</f>
        <v>0</v>
      </c>
    </row>
    <row r="8" spans="1:9" s="5" customFormat="1" ht="54" customHeight="1">
      <c r="A8" s="151" t="s">
        <v>167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32">
        <v>0</v>
      </c>
      <c r="I8" s="152">
        <f t="shared" si="0"/>
        <v>0</v>
      </c>
    </row>
    <row r="9" spans="1:9" s="5" customFormat="1" ht="16.5" customHeight="1">
      <c r="A9" s="151" t="s">
        <v>147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52">
        <f t="shared" si="0"/>
        <v>0</v>
      </c>
    </row>
    <row r="10" spans="1:9" s="5" customFormat="1" ht="16.5" customHeight="1">
      <c r="A10" s="151" t="s">
        <v>3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32">
        <v>0</v>
      </c>
      <c r="I10" s="152">
        <f t="shared" si="0"/>
        <v>0</v>
      </c>
    </row>
    <row r="11" spans="1:9" s="5" customFormat="1" ht="16.5" customHeight="1">
      <c r="A11" s="151" t="s">
        <v>4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32">
        <v>0</v>
      </c>
      <c r="I11" s="152">
        <f t="shared" si="0"/>
        <v>0</v>
      </c>
    </row>
    <row r="12" spans="1:9" s="5" customFormat="1" ht="16.5" customHeight="1">
      <c r="A12" s="151" t="s">
        <v>2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32">
        <v>0</v>
      </c>
      <c r="I12" s="152">
        <f t="shared" si="0"/>
        <v>0</v>
      </c>
    </row>
    <row r="13" spans="1:9" s="5" customFormat="1" ht="16.5" customHeight="1">
      <c r="A13" s="151" t="s">
        <v>148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32">
        <v>0</v>
      </c>
      <c r="I13" s="152">
        <f t="shared" si="0"/>
        <v>0</v>
      </c>
    </row>
    <row r="14" spans="1:9" s="5" customFormat="1" ht="16.5" customHeight="1">
      <c r="A14" s="151" t="s">
        <v>5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32">
        <v>0</v>
      </c>
      <c r="I14" s="152">
        <f t="shared" si="0"/>
        <v>0</v>
      </c>
    </row>
    <row r="15" spans="1:9" s="5" customFormat="1" ht="16.5" customHeight="1">
      <c r="A15" s="151" t="s">
        <v>7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32">
        <v>0</v>
      </c>
      <c r="I15" s="152">
        <f t="shared" si="0"/>
        <v>0</v>
      </c>
    </row>
    <row r="16" spans="1:9" s="5" customFormat="1" ht="16.5" customHeight="1" thickBot="1">
      <c r="A16" s="151" t="s">
        <v>6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32">
        <v>0</v>
      </c>
      <c r="I16" s="152">
        <f t="shared" si="0"/>
        <v>0</v>
      </c>
    </row>
    <row r="17" spans="1:9" s="6" customFormat="1" ht="23.25" customHeight="1" thickBot="1" thickTop="1">
      <c r="A17" s="139" t="s">
        <v>91</v>
      </c>
      <c r="B17" s="138">
        <f aca="true" t="shared" si="1" ref="B17:H17">SUM(B7:B16)/10</f>
        <v>0</v>
      </c>
      <c r="C17" s="138">
        <f t="shared" si="1"/>
        <v>0</v>
      </c>
      <c r="D17" s="138">
        <f t="shared" si="1"/>
        <v>0</v>
      </c>
      <c r="E17" s="138">
        <f t="shared" si="1"/>
        <v>0</v>
      </c>
      <c r="F17" s="138">
        <f t="shared" si="1"/>
        <v>0</v>
      </c>
      <c r="G17" s="138">
        <f t="shared" si="1"/>
        <v>0</v>
      </c>
      <c r="H17" s="158">
        <f t="shared" si="1"/>
        <v>0</v>
      </c>
      <c r="I17" s="134">
        <f>SUM(C20)</f>
        <v>0</v>
      </c>
    </row>
    <row r="18" spans="1:9" s="8" customFormat="1" ht="10.5" customHeight="1" thickTop="1">
      <c r="A18" s="32" t="s">
        <v>96</v>
      </c>
      <c r="B18" s="7"/>
      <c r="C18" s="7"/>
      <c r="D18" s="7"/>
      <c r="E18" s="7"/>
      <c r="F18" s="7"/>
      <c r="G18" s="7"/>
      <c r="H18" s="15"/>
      <c r="I18" s="23"/>
    </row>
    <row r="19" spans="1:9" s="10" customFormat="1" ht="15" customHeight="1">
      <c r="A19" s="79">
        <f>SUM(B7:B16)</f>
        <v>0</v>
      </c>
      <c r="C19" s="62" t="s">
        <v>92</v>
      </c>
      <c r="D19" s="63"/>
      <c r="E19" s="64"/>
      <c r="F19" s="20"/>
      <c r="G19" s="41"/>
      <c r="H19" s="39"/>
      <c r="I19" s="12"/>
    </row>
    <row r="20" spans="1:9" s="11" customFormat="1" ht="15" customHeight="1">
      <c r="A20" s="79">
        <f>SUM(C7:H16)</f>
        <v>0</v>
      </c>
      <c r="C20" s="65">
        <f>SUM(D20*E20)</f>
        <v>0</v>
      </c>
      <c r="D20" s="66">
        <f>SUM(B7:B16)/30</f>
        <v>0</v>
      </c>
      <c r="E20" s="67">
        <f>SUM(C7:H16)/180</f>
        <v>0</v>
      </c>
      <c r="F20" s="20"/>
      <c r="G20" s="32"/>
      <c r="H20" s="38"/>
      <c r="I20" s="12"/>
    </row>
    <row r="21" spans="2:9" s="8" customFormat="1" ht="11.25" customHeight="1">
      <c r="B21" s="29"/>
      <c r="C21" s="29"/>
      <c r="D21" s="29"/>
      <c r="E21" s="22"/>
      <c r="F21" s="21"/>
      <c r="H21" s="36"/>
      <c r="I21" s="12"/>
    </row>
    <row r="22" spans="2:9" s="31" customFormat="1" ht="10.5" customHeight="1">
      <c r="B22" s="29"/>
      <c r="C22" s="29"/>
      <c r="D22" s="29"/>
      <c r="E22" s="29"/>
      <c r="F22" s="30"/>
      <c r="G22" s="15"/>
      <c r="H22" s="13"/>
      <c r="I22" s="26"/>
    </row>
    <row r="23" spans="1:9" s="8" customFormat="1" ht="16.5" customHeight="1">
      <c r="A23" s="12"/>
      <c r="B23" s="29"/>
      <c r="C23" s="29"/>
      <c r="D23" s="29"/>
      <c r="E23" s="29"/>
      <c r="F23" s="30"/>
      <c r="G23" s="15"/>
      <c r="H23" s="13"/>
      <c r="I23" s="12"/>
    </row>
    <row r="29" ht="12.75">
      <c r="A29" s="107"/>
    </row>
    <row r="30" ht="12.75">
      <c r="A30" s="108"/>
    </row>
  </sheetData>
  <sheetProtection/>
  <dataValidations count="1">
    <dataValidation type="whole" showErrorMessage="1" prompt="&#10;" errorTitle="Out of Range" error="Value must be between 0 - 3&#10;" sqref="B7:H16">
      <formula1>0</formula1>
      <formula2>3</formula2>
    </dataValidation>
  </dataValidations>
  <printOptions/>
  <pageMargins left="0.66" right="0.5" top="0.5" bottom="0.25" header="0.5" footer="0.37"/>
  <pageSetup horizontalDpi="600" verticalDpi="600" orientation="landscape" r:id="rId1"/>
  <headerFooter alignWithMargins="0">
    <oddFooter xml:space="preserve">&amp;R&amp;"Arial,Italic"&amp;8&amp;A :  &amp;F&amp;"Arial,Regular"&amp;10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9">
      <selection activeCell="E29" sqref="E29"/>
    </sheetView>
  </sheetViews>
  <sheetFormatPr defaultColWidth="9.140625" defaultRowHeight="12.75"/>
  <cols>
    <col min="1" max="1" width="25.8515625" style="3" customWidth="1"/>
    <col min="2" max="2" width="12.00390625" style="3" bestFit="1" customWidth="1"/>
    <col min="3" max="3" width="11.140625" style="3" customWidth="1"/>
    <col min="4" max="4" width="11.7109375" style="3" customWidth="1"/>
    <col min="5" max="8" width="12.28125" style="3" customWidth="1"/>
    <col min="9" max="9" width="17.7109375" style="3" customWidth="1"/>
    <col min="10" max="16384" width="9.140625" style="3" customWidth="1"/>
  </cols>
  <sheetData>
    <row r="1" spans="1:9" ht="18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 thickBot="1">
      <c r="A2" s="34" t="s">
        <v>59</v>
      </c>
      <c r="B2" s="2"/>
      <c r="C2" s="2"/>
      <c r="D2" s="2"/>
      <c r="E2" s="2"/>
      <c r="F2" s="2"/>
      <c r="G2" s="2"/>
      <c r="H2" s="2"/>
      <c r="I2" s="2"/>
    </row>
    <row r="3" spans="1:9" ht="14.25" customHeight="1" thickBot="1">
      <c r="A3" s="128"/>
      <c r="B3" s="80"/>
      <c r="C3" s="81" t="s">
        <v>87</v>
      </c>
      <c r="D3" s="82"/>
      <c r="E3" s="83"/>
      <c r="F3" s="82"/>
      <c r="G3" s="82"/>
      <c r="H3" s="83"/>
      <c r="I3" s="131"/>
    </row>
    <row r="4" spans="1:9" s="14" customFormat="1" ht="24.75" customHeight="1" thickBot="1">
      <c r="A4" s="115" t="s">
        <v>0</v>
      </c>
      <c r="B4" s="72" t="s">
        <v>1</v>
      </c>
      <c r="C4" s="75" t="s">
        <v>48</v>
      </c>
      <c r="D4" s="73" t="s">
        <v>47</v>
      </c>
      <c r="E4" s="68" t="s">
        <v>49</v>
      </c>
      <c r="F4" s="70" t="s">
        <v>50</v>
      </c>
      <c r="G4" s="55" t="s">
        <v>88</v>
      </c>
      <c r="H4" s="57" t="s">
        <v>89</v>
      </c>
      <c r="I4" s="113" t="s">
        <v>51</v>
      </c>
    </row>
    <row r="5" spans="1:9" s="4" customFormat="1" ht="35.25" customHeight="1" thickBot="1">
      <c r="A5" s="116"/>
      <c r="B5" s="27" t="s">
        <v>55</v>
      </c>
      <c r="C5" s="76" t="s">
        <v>53</v>
      </c>
      <c r="D5" s="74" t="s">
        <v>54</v>
      </c>
      <c r="E5" s="69" t="s">
        <v>142</v>
      </c>
      <c r="F5" s="71" t="s">
        <v>138</v>
      </c>
      <c r="G5" s="56" t="s">
        <v>143</v>
      </c>
      <c r="H5" s="58" t="s">
        <v>137</v>
      </c>
      <c r="I5" s="114" t="s">
        <v>57</v>
      </c>
    </row>
    <row r="6" spans="1:9" s="16" customFormat="1" ht="42" customHeight="1" thickBot="1">
      <c r="A6" s="119" t="s">
        <v>64</v>
      </c>
      <c r="B6" s="120" t="s">
        <v>63</v>
      </c>
      <c r="C6" s="154" t="s">
        <v>65</v>
      </c>
      <c r="D6" s="155" t="s">
        <v>61</v>
      </c>
      <c r="E6" s="123" t="s">
        <v>62</v>
      </c>
      <c r="F6" s="124" t="s">
        <v>93</v>
      </c>
      <c r="G6" s="125" t="s">
        <v>94</v>
      </c>
      <c r="H6" s="126" t="s">
        <v>95</v>
      </c>
      <c r="I6" s="127" t="s">
        <v>90</v>
      </c>
    </row>
    <row r="7" spans="1:9" s="5" customFormat="1" ht="16.5" customHeight="1" thickTop="1">
      <c r="A7" s="153" t="s">
        <v>8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35">
        <v>0</v>
      </c>
      <c r="I7" s="136">
        <f aca="true" t="shared" si="0" ref="I7:I25">SUM((B7/3)*((C7+D7+E7+F7+G7+H7)/18))</f>
        <v>0</v>
      </c>
    </row>
    <row r="8" spans="1:9" s="5" customFormat="1" ht="16.5" customHeight="1">
      <c r="A8" s="130" t="s">
        <v>9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32">
        <v>0</v>
      </c>
      <c r="I8" s="133">
        <f t="shared" si="0"/>
        <v>0</v>
      </c>
    </row>
    <row r="9" spans="1:9" s="5" customFormat="1" ht="16.5" customHeight="1">
      <c r="A9" s="130" t="s">
        <v>10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32">
        <v>0</v>
      </c>
      <c r="I9" s="133">
        <f t="shared" si="0"/>
        <v>0</v>
      </c>
    </row>
    <row r="10" spans="1:9" s="5" customFormat="1" ht="16.5" customHeight="1">
      <c r="A10" s="130" t="s">
        <v>11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32">
        <v>0</v>
      </c>
      <c r="I10" s="133">
        <f t="shared" si="0"/>
        <v>0</v>
      </c>
    </row>
    <row r="11" spans="1:9" s="5" customFormat="1" ht="16.5" customHeight="1">
      <c r="A11" s="130" t="s">
        <v>149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32">
        <v>0</v>
      </c>
      <c r="I11" s="133">
        <f t="shared" si="0"/>
        <v>0</v>
      </c>
    </row>
    <row r="12" spans="1:9" s="5" customFormat="1" ht="16.5" customHeight="1">
      <c r="A12" s="130" t="s">
        <v>12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32">
        <v>0</v>
      </c>
      <c r="I12" s="133">
        <f t="shared" si="0"/>
        <v>0</v>
      </c>
    </row>
    <row r="13" spans="1:9" s="5" customFormat="1" ht="16.5" customHeight="1">
      <c r="A13" s="130" t="s">
        <v>13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32">
        <v>0</v>
      </c>
      <c r="I13" s="133">
        <f t="shared" si="0"/>
        <v>0</v>
      </c>
    </row>
    <row r="14" spans="1:9" s="5" customFormat="1" ht="16.5" customHeight="1">
      <c r="A14" s="130" t="s">
        <v>14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32">
        <v>0</v>
      </c>
      <c r="I14" s="133">
        <f t="shared" si="0"/>
        <v>0</v>
      </c>
    </row>
    <row r="15" spans="1:9" s="5" customFormat="1" ht="16.5" customHeight="1">
      <c r="A15" s="130" t="s">
        <v>15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32">
        <v>0</v>
      </c>
      <c r="I15" s="133">
        <f t="shared" si="0"/>
        <v>0</v>
      </c>
    </row>
    <row r="16" spans="1:9" s="5" customFormat="1" ht="16.5" customHeight="1">
      <c r="A16" s="130" t="s">
        <v>16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32">
        <v>0</v>
      </c>
      <c r="I16" s="133">
        <f t="shared" si="0"/>
        <v>0</v>
      </c>
    </row>
    <row r="17" spans="1:9" s="5" customFormat="1" ht="16.5" customHeight="1">
      <c r="A17" s="130" t="s">
        <v>17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32">
        <v>0</v>
      </c>
      <c r="I17" s="133">
        <f t="shared" si="0"/>
        <v>0</v>
      </c>
    </row>
    <row r="18" spans="1:9" s="5" customFormat="1" ht="16.5" customHeight="1">
      <c r="A18" s="130" t="s">
        <v>18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32">
        <v>0</v>
      </c>
      <c r="I18" s="133">
        <f t="shared" si="0"/>
        <v>0</v>
      </c>
    </row>
    <row r="19" spans="1:9" s="5" customFormat="1" ht="16.5" customHeight="1">
      <c r="A19" s="130" t="s">
        <v>19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32">
        <v>0</v>
      </c>
      <c r="I19" s="133">
        <f t="shared" si="0"/>
        <v>0</v>
      </c>
    </row>
    <row r="20" spans="1:9" s="5" customFormat="1" ht="23.25" customHeight="1">
      <c r="A20" s="130" t="s">
        <v>150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32">
        <v>0</v>
      </c>
      <c r="I20" s="133">
        <f t="shared" si="0"/>
        <v>0</v>
      </c>
    </row>
    <row r="21" spans="1:9" s="5" customFormat="1" ht="16.5" customHeight="1">
      <c r="A21" s="130" t="s">
        <v>20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32">
        <v>0</v>
      </c>
      <c r="I21" s="133">
        <f t="shared" si="0"/>
        <v>0</v>
      </c>
    </row>
    <row r="22" spans="1:9" s="5" customFormat="1" ht="16.5" customHeight="1">
      <c r="A22" s="130" t="s">
        <v>21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32">
        <v>0</v>
      </c>
      <c r="I22" s="133">
        <f t="shared" si="0"/>
        <v>0</v>
      </c>
    </row>
    <row r="23" spans="1:9" s="5" customFormat="1" ht="16.5" customHeight="1">
      <c r="A23" s="130" t="s">
        <v>36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32">
        <v>0</v>
      </c>
      <c r="I23" s="133">
        <f t="shared" si="0"/>
        <v>0</v>
      </c>
    </row>
    <row r="24" spans="1:9" s="5" customFormat="1" ht="16.5" customHeight="1">
      <c r="A24" s="130" t="s">
        <v>22</v>
      </c>
      <c r="B24" s="112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32">
        <v>0</v>
      </c>
      <c r="I24" s="133">
        <f t="shared" si="0"/>
        <v>0</v>
      </c>
    </row>
    <row r="25" spans="1:9" s="5" customFormat="1" ht="16.5" customHeight="1" thickBot="1">
      <c r="A25" s="130" t="s">
        <v>134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32">
        <v>0</v>
      </c>
      <c r="I25" s="133">
        <f t="shared" si="0"/>
        <v>0</v>
      </c>
    </row>
    <row r="26" spans="1:9" s="6" customFormat="1" ht="23.25" customHeight="1" thickBot="1" thickTop="1">
      <c r="A26" s="139" t="s">
        <v>91</v>
      </c>
      <c r="B26" s="138">
        <f aca="true" t="shared" si="1" ref="B26:H26">SUM(B7:B25)/19</f>
        <v>0</v>
      </c>
      <c r="C26" s="138">
        <f t="shared" si="1"/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58">
        <f t="shared" si="1"/>
        <v>0</v>
      </c>
      <c r="I26" s="134">
        <f>SUM(C29)</f>
        <v>0</v>
      </c>
    </row>
    <row r="27" spans="1:9" s="8" customFormat="1" ht="12.75" customHeight="1" thickTop="1">
      <c r="A27" s="32" t="s">
        <v>96</v>
      </c>
      <c r="F27" s="23"/>
      <c r="G27" s="23"/>
      <c r="H27" s="24"/>
      <c r="I27" s="23"/>
    </row>
    <row r="28" spans="1:9" s="10" customFormat="1" ht="15" customHeight="1">
      <c r="A28" s="79">
        <f>SUM(B7:B25)</f>
        <v>0</v>
      </c>
      <c r="B28" s="20"/>
      <c r="C28" s="62" t="s">
        <v>92</v>
      </c>
      <c r="D28" s="63"/>
      <c r="E28" s="64"/>
      <c r="I28" s="12"/>
    </row>
    <row r="29" spans="1:9" s="11" customFormat="1" ht="15" customHeight="1">
      <c r="A29" s="79">
        <f>SUM(C7:H25)</f>
        <v>0</v>
      </c>
      <c r="B29" s="20"/>
      <c r="C29" s="65">
        <f>SUM(D29*E29)</f>
        <v>0</v>
      </c>
      <c r="D29" s="66">
        <f>SUM(B7:B25)/57</f>
        <v>0</v>
      </c>
      <c r="E29" s="67">
        <f>SUM(C7:H25)/342</f>
        <v>0</v>
      </c>
      <c r="I29" s="12"/>
    </row>
    <row r="30" spans="1:9" s="8" customFormat="1" ht="10.5" customHeight="1">
      <c r="A30" s="107"/>
      <c r="B30" s="21"/>
      <c r="D30" s="36"/>
      <c r="E30" s="36"/>
      <c r="I30" s="12"/>
    </row>
    <row r="31" spans="1:9" s="31" customFormat="1" ht="11.25" customHeight="1">
      <c r="A31" s="108"/>
      <c r="B31" s="30"/>
      <c r="C31" s="15"/>
      <c r="D31" s="13"/>
      <c r="E31" s="13"/>
      <c r="I31" s="26"/>
    </row>
    <row r="32" spans="1:9" s="8" customFormat="1" ht="16.5" customHeight="1">
      <c r="A32" s="12"/>
      <c r="B32" s="30"/>
      <c r="C32" s="15"/>
      <c r="D32" s="13"/>
      <c r="E32" s="13"/>
      <c r="I32" s="12"/>
    </row>
  </sheetData>
  <sheetProtection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1"/>
  <headerFooter alignWithMargins="0">
    <oddFooter xml:space="preserve">&amp;R&amp;"Arial,Italic"&amp;8&amp;A :  &amp;F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E24" sqref="E24"/>
    </sheetView>
  </sheetViews>
  <sheetFormatPr defaultColWidth="9.140625" defaultRowHeight="12.75"/>
  <cols>
    <col min="1" max="1" width="25.28125" style="3" customWidth="1"/>
    <col min="2" max="2" width="12.00390625" style="3" bestFit="1" customWidth="1"/>
    <col min="3" max="3" width="11.140625" style="3" customWidth="1"/>
    <col min="4" max="4" width="11.00390625" style="3" customWidth="1"/>
    <col min="5" max="8" width="12.28125" style="3" customWidth="1"/>
    <col min="9" max="9" width="15.8515625" style="3" customWidth="1"/>
    <col min="10" max="16384" width="9.140625" style="3" customWidth="1"/>
  </cols>
  <sheetData>
    <row r="1" spans="1:9" ht="23.25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</row>
    <row r="2" spans="1:9" ht="26.25" customHeight="1" thickBot="1">
      <c r="A2" s="34" t="s">
        <v>58</v>
      </c>
      <c r="B2" s="2"/>
      <c r="C2" s="2"/>
      <c r="D2" s="2"/>
      <c r="E2" s="2"/>
      <c r="F2" s="2"/>
      <c r="G2" s="2"/>
      <c r="H2" s="2"/>
      <c r="I2" s="2"/>
    </row>
    <row r="3" spans="1:9" ht="17.25" customHeight="1" thickBot="1">
      <c r="A3" s="128"/>
      <c r="B3" s="80"/>
      <c r="C3" s="81" t="s">
        <v>87</v>
      </c>
      <c r="D3" s="82"/>
      <c r="E3" s="83"/>
      <c r="F3" s="82"/>
      <c r="G3" s="82"/>
      <c r="H3" s="83"/>
      <c r="I3" s="131"/>
    </row>
    <row r="4" spans="1:9" s="14" customFormat="1" ht="31.5" customHeight="1" thickBot="1">
      <c r="A4" s="115" t="s">
        <v>0</v>
      </c>
      <c r="B4" s="72" t="s">
        <v>1</v>
      </c>
      <c r="C4" s="75" t="s">
        <v>48</v>
      </c>
      <c r="D4" s="73" t="s">
        <v>47</v>
      </c>
      <c r="E4" s="68" t="s">
        <v>49</v>
      </c>
      <c r="F4" s="70" t="s">
        <v>50</v>
      </c>
      <c r="G4" s="55" t="s">
        <v>88</v>
      </c>
      <c r="H4" s="57" t="s">
        <v>89</v>
      </c>
      <c r="I4" s="113" t="s">
        <v>51</v>
      </c>
    </row>
    <row r="5" spans="1:9" s="4" customFormat="1" ht="36.75" customHeight="1" thickBot="1">
      <c r="A5" s="116"/>
      <c r="B5" s="27" t="s">
        <v>55</v>
      </c>
      <c r="C5" s="76" t="s">
        <v>53</v>
      </c>
      <c r="D5" s="74" t="s">
        <v>54</v>
      </c>
      <c r="E5" s="69" t="s">
        <v>142</v>
      </c>
      <c r="F5" s="71" t="s">
        <v>136</v>
      </c>
      <c r="G5" s="56" t="s">
        <v>143</v>
      </c>
      <c r="H5" s="58" t="s">
        <v>137</v>
      </c>
      <c r="I5" s="114" t="s">
        <v>57</v>
      </c>
    </row>
    <row r="6" spans="1:9" s="16" customFormat="1" ht="39" customHeight="1" thickBot="1">
      <c r="A6" s="119" t="s">
        <v>64</v>
      </c>
      <c r="B6" s="120" t="s">
        <v>63</v>
      </c>
      <c r="C6" s="154" t="s">
        <v>65</v>
      </c>
      <c r="D6" s="155" t="s">
        <v>61</v>
      </c>
      <c r="E6" s="123" t="s">
        <v>62</v>
      </c>
      <c r="F6" s="124" t="s">
        <v>93</v>
      </c>
      <c r="G6" s="125" t="s">
        <v>94</v>
      </c>
      <c r="H6" s="126" t="s">
        <v>95</v>
      </c>
      <c r="I6" s="127" t="s">
        <v>90</v>
      </c>
    </row>
    <row r="7" spans="1:9" s="5" customFormat="1" ht="26.25" customHeight="1" thickTop="1">
      <c r="A7" s="153" t="s">
        <v>23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35">
        <v>0</v>
      </c>
      <c r="I7" s="136">
        <f>SUM((B7/3)*((C7+D7+E7+F7+G7+H7)/18))</f>
        <v>0</v>
      </c>
    </row>
    <row r="8" spans="1:9" s="5" customFormat="1" ht="26.25" customHeight="1">
      <c r="A8" s="130" t="s">
        <v>24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32">
        <v>0</v>
      </c>
      <c r="I8" s="133">
        <f aca="true" t="shared" si="0" ref="I8:I20">SUM((B8/3)*((C8+D8+E8+F8+G8+H8)/18))</f>
        <v>0</v>
      </c>
    </row>
    <row r="9" spans="1:9" s="5" customFormat="1" ht="15.75" customHeight="1">
      <c r="A9" s="159" t="s">
        <v>25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32">
        <v>0</v>
      </c>
      <c r="I9" s="133">
        <f t="shared" si="0"/>
        <v>0</v>
      </c>
    </row>
    <row r="10" spans="1:9" s="5" customFormat="1" ht="15.75" customHeight="1">
      <c r="A10" s="159" t="s">
        <v>26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32">
        <v>0</v>
      </c>
      <c r="I10" s="133">
        <f t="shared" si="0"/>
        <v>0</v>
      </c>
    </row>
    <row r="11" spans="1:9" s="5" customFormat="1" ht="15.75" customHeight="1">
      <c r="A11" s="159" t="s">
        <v>153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32">
        <v>0</v>
      </c>
      <c r="I11" s="133">
        <f t="shared" si="0"/>
        <v>0</v>
      </c>
    </row>
    <row r="12" spans="1:9" s="5" customFormat="1" ht="15.75" customHeight="1">
      <c r="A12" s="159" t="s">
        <v>27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32">
        <v>0</v>
      </c>
      <c r="I12" s="133">
        <f t="shared" si="0"/>
        <v>0</v>
      </c>
    </row>
    <row r="13" spans="1:9" s="5" customFormat="1" ht="15.75" customHeight="1">
      <c r="A13" s="159" t="s">
        <v>154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32">
        <v>0</v>
      </c>
      <c r="I13" s="133">
        <f t="shared" si="0"/>
        <v>0</v>
      </c>
    </row>
    <row r="14" spans="1:9" s="5" customFormat="1" ht="15.75" customHeight="1">
      <c r="A14" s="159" t="s">
        <v>144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32">
        <v>0</v>
      </c>
      <c r="I14" s="133">
        <f t="shared" si="0"/>
        <v>0</v>
      </c>
    </row>
    <row r="15" spans="1:9" s="5" customFormat="1" ht="24.75" customHeight="1">
      <c r="A15" s="159" t="s">
        <v>151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32">
        <v>0</v>
      </c>
      <c r="I15" s="133">
        <f t="shared" si="0"/>
        <v>0</v>
      </c>
    </row>
    <row r="16" spans="1:9" s="5" customFormat="1" ht="15.75" customHeight="1">
      <c r="A16" s="159" t="s">
        <v>28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32">
        <v>0</v>
      </c>
      <c r="I16" s="133">
        <f t="shared" si="0"/>
        <v>0</v>
      </c>
    </row>
    <row r="17" spans="1:9" s="5" customFormat="1" ht="15.75" customHeight="1">
      <c r="A17" s="159" t="s">
        <v>152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32">
        <v>0</v>
      </c>
      <c r="I17" s="133">
        <f t="shared" si="0"/>
        <v>0</v>
      </c>
    </row>
    <row r="18" spans="1:9" s="5" customFormat="1" ht="15.75" customHeight="1">
      <c r="A18" s="130" t="s">
        <v>145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32">
        <v>0</v>
      </c>
      <c r="I18" s="133">
        <f>SUM((B18/3)*((C18+D18+E18+F18+G18+H18)/18))</f>
        <v>0</v>
      </c>
    </row>
    <row r="19" spans="1:9" s="5" customFormat="1" ht="24.75" customHeight="1">
      <c r="A19" s="130" t="s">
        <v>168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32">
        <v>0</v>
      </c>
      <c r="I19" s="133">
        <f>SUM((B19/3)*((C19+D19+E19+F19+G19+H19)/18))</f>
        <v>0</v>
      </c>
    </row>
    <row r="20" spans="1:9" s="5" customFormat="1" ht="15.75" customHeight="1" thickBot="1">
      <c r="A20" s="130" t="s">
        <v>139</v>
      </c>
      <c r="B20" s="137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32">
        <v>0</v>
      </c>
      <c r="I20" s="133">
        <f t="shared" si="0"/>
        <v>0</v>
      </c>
    </row>
    <row r="21" spans="1:9" s="6" customFormat="1" ht="20.25" customHeight="1" thickBot="1" thickTop="1">
      <c r="A21" s="139" t="s">
        <v>52</v>
      </c>
      <c r="B21" s="138">
        <f aca="true" t="shared" si="1" ref="B21:H21">SUM(B7:B20)/14</f>
        <v>0</v>
      </c>
      <c r="C21" s="138">
        <f t="shared" si="1"/>
        <v>0</v>
      </c>
      <c r="D21" s="138">
        <f t="shared" si="1"/>
        <v>0</v>
      </c>
      <c r="E21" s="138">
        <f t="shared" si="1"/>
        <v>0</v>
      </c>
      <c r="F21" s="138">
        <f t="shared" si="1"/>
        <v>0</v>
      </c>
      <c r="G21" s="138">
        <f t="shared" si="1"/>
        <v>0</v>
      </c>
      <c r="H21" s="158">
        <f t="shared" si="1"/>
        <v>0</v>
      </c>
      <c r="I21" s="134">
        <f>SUM(C24)</f>
        <v>0</v>
      </c>
    </row>
    <row r="22" spans="1:9" s="8" customFormat="1" ht="14.25" customHeight="1" thickTop="1">
      <c r="A22" s="32" t="s">
        <v>96</v>
      </c>
      <c r="F22" s="23"/>
      <c r="G22" s="23"/>
      <c r="H22" s="24"/>
      <c r="I22" s="23"/>
    </row>
    <row r="23" spans="1:9" s="10" customFormat="1" ht="16.5" customHeight="1">
      <c r="A23" s="79">
        <f>SUM(B7:B20)</f>
        <v>0</v>
      </c>
      <c r="B23" s="20"/>
      <c r="C23" s="62" t="s">
        <v>92</v>
      </c>
      <c r="D23" s="63"/>
      <c r="E23" s="64"/>
      <c r="F23" s="37"/>
      <c r="G23" s="37"/>
      <c r="H23" s="37"/>
      <c r="I23" s="12"/>
    </row>
    <row r="24" spans="1:9" s="11" customFormat="1" ht="16.5" customHeight="1">
      <c r="A24" s="79">
        <f>SUM(C7:H20)</f>
        <v>0</v>
      </c>
      <c r="B24" s="20"/>
      <c r="C24" s="65">
        <f>SUM(D24*E24)</f>
        <v>0</v>
      </c>
      <c r="D24" s="66">
        <f>SUM(B7:B20)/42</f>
        <v>0</v>
      </c>
      <c r="E24" s="67">
        <f>SUM(C7:H20)/252</f>
        <v>0</v>
      </c>
      <c r="G24" s="78"/>
      <c r="I24" s="12"/>
    </row>
    <row r="25" spans="1:9" s="8" customFormat="1" ht="16.5" customHeight="1">
      <c r="A25" s="107"/>
      <c r="B25" s="21"/>
      <c r="F25" s="40"/>
      <c r="G25" s="78"/>
      <c r="H25" s="40"/>
      <c r="I25" s="12"/>
    </row>
    <row r="26" spans="1:9" s="31" customFormat="1" ht="12.75" customHeight="1">
      <c r="A26" s="108"/>
      <c r="B26" s="30"/>
      <c r="C26" s="15"/>
      <c r="D26" s="13"/>
      <c r="E26" s="13"/>
      <c r="I26" s="26"/>
    </row>
    <row r="27" spans="1:9" s="8" customFormat="1" ht="16.5" customHeight="1">
      <c r="A27" s="12"/>
      <c r="B27" s="30"/>
      <c r="C27" s="15"/>
      <c r="D27" s="13"/>
      <c r="E27" s="13"/>
      <c r="I27" s="12"/>
    </row>
  </sheetData>
  <sheetProtection/>
  <dataValidations count="1">
    <dataValidation type="whole" showInputMessage="1" showErrorMessage="1" errorTitle="Out of Range" error="Value must be between 3 - 0&#10;" sqref="B7:H20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1"/>
  <headerFooter alignWithMargins="0">
    <oddFooter xml:space="preserve">&amp;R&amp;"Arial,Italic"&amp;8&amp;A :  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25.140625" style="3" customWidth="1"/>
    <col min="2" max="2" width="12.00390625" style="3" bestFit="1" customWidth="1"/>
    <col min="3" max="3" width="11.140625" style="3" customWidth="1"/>
    <col min="4" max="4" width="12.7109375" style="3" customWidth="1"/>
    <col min="5" max="7" width="12.28125" style="3" customWidth="1"/>
    <col min="8" max="8" width="13.57421875" style="3" customWidth="1"/>
    <col min="9" max="9" width="11.57421875" style="3" customWidth="1"/>
    <col min="10" max="16384" width="9.140625" style="3" customWidth="1"/>
  </cols>
  <sheetData>
    <row r="1" spans="1:9" ht="18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</row>
    <row r="2" spans="1:9" ht="30" customHeight="1" thickBot="1">
      <c r="A2" s="34" t="s">
        <v>60</v>
      </c>
      <c r="B2" s="2"/>
      <c r="C2" s="2"/>
      <c r="D2" s="2"/>
      <c r="E2" s="2"/>
      <c r="F2" s="2"/>
      <c r="G2" s="2"/>
      <c r="H2" s="2"/>
      <c r="I2" s="2"/>
    </row>
    <row r="3" spans="1:9" ht="17.25" customHeight="1" thickBot="1">
      <c r="A3" s="128"/>
      <c r="B3" s="80"/>
      <c r="C3" s="81" t="s">
        <v>87</v>
      </c>
      <c r="D3" s="82"/>
      <c r="E3" s="83"/>
      <c r="F3" s="82"/>
      <c r="G3" s="82"/>
      <c r="H3" s="83"/>
      <c r="I3" s="131"/>
    </row>
    <row r="4" spans="1:9" s="14" customFormat="1" ht="24" customHeight="1" thickBot="1">
      <c r="A4" s="115" t="s">
        <v>0</v>
      </c>
      <c r="B4" s="46" t="s">
        <v>1</v>
      </c>
      <c r="C4" s="49" t="s">
        <v>48</v>
      </c>
      <c r="D4" s="50" t="s">
        <v>47</v>
      </c>
      <c r="E4" s="68" t="s">
        <v>49</v>
      </c>
      <c r="F4" s="70" t="s">
        <v>50</v>
      </c>
      <c r="G4" s="55" t="s">
        <v>88</v>
      </c>
      <c r="H4" s="57" t="s">
        <v>89</v>
      </c>
      <c r="I4" s="113" t="s">
        <v>51</v>
      </c>
    </row>
    <row r="5" spans="1:9" s="4" customFormat="1" ht="36.75" customHeight="1" thickBot="1">
      <c r="A5" s="116"/>
      <c r="B5" s="27" t="s">
        <v>55</v>
      </c>
      <c r="C5" s="52" t="s">
        <v>53</v>
      </c>
      <c r="D5" s="53" t="s">
        <v>54</v>
      </c>
      <c r="E5" s="69" t="s">
        <v>142</v>
      </c>
      <c r="F5" s="71" t="s">
        <v>135</v>
      </c>
      <c r="G5" s="56" t="s">
        <v>143</v>
      </c>
      <c r="H5" s="58" t="s">
        <v>137</v>
      </c>
      <c r="I5" s="114" t="s">
        <v>57</v>
      </c>
    </row>
    <row r="6" spans="1:9" s="16" customFormat="1" ht="40.5" customHeight="1" thickBot="1">
      <c r="A6" s="129" t="s">
        <v>64</v>
      </c>
      <c r="B6" s="54" t="s">
        <v>63</v>
      </c>
      <c r="C6" s="35" t="s">
        <v>65</v>
      </c>
      <c r="D6" s="44" t="s">
        <v>61</v>
      </c>
      <c r="E6" s="43" t="s">
        <v>62</v>
      </c>
      <c r="F6" s="59" t="s">
        <v>93</v>
      </c>
      <c r="G6" s="60" t="s">
        <v>94</v>
      </c>
      <c r="H6" s="61" t="s">
        <v>100</v>
      </c>
      <c r="I6" s="144" t="s">
        <v>90</v>
      </c>
    </row>
    <row r="7" spans="1:9" s="5" customFormat="1" ht="42" customHeight="1">
      <c r="A7" s="148" t="s">
        <v>103</v>
      </c>
      <c r="B7" s="140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2">
        <v>0</v>
      </c>
      <c r="I7" s="145">
        <f aca="true" t="shared" si="0" ref="I7:I14">SUM((B7/3)*((C7+D7+E7+F7+G7+H7)/18))</f>
        <v>0</v>
      </c>
    </row>
    <row r="8" spans="1:9" s="5" customFormat="1" ht="42" customHeight="1">
      <c r="A8" s="149" t="s">
        <v>104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32">
        <v>0</v>
      </c>
      <c r="I8" s="133">
        <f t="shared" si="0"/>
        <v>0</v>
      </c>
    </row>
    <row r="9" spans="1:9" s="5" customFormat="1" ht="15.75" customHeight="1">
      <c r="A9" s="160" t="s">
        <v>101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32">
        <v>0</v>
      </c>
      <c r="I9" s="133">
        <f t="shared" si="0"/>
        <v>0</v>
      </c>
    </row>
    <row r="10" spans="1:9" s="5" customFormat="1" ht="15.75" customHeight="1">
      <c r="A10" s="160" t="s">
        <v>141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32">
        <v>0</v>
      </c>
      <c r="I10" s="133">
        <f t="shared" si="0"/>
        <v>0</v>
      </c>
    </row>
    <row r="11" spans="1:9" s="5" customFormat="1" ht="15.75" customHeight="1">
      <c r="A11" s="160" t="s">
        <v>105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32">
        <v>0</v>
      </c>
      <c r="I11" s="133">
        <f t="shared" si="0"/>
        <v>0</v>
      </c>
    </row>
    <row r="12" spans="1:9" s="5" customFormat="1" ht="15.75" customHeight="1">
      <c r="A12" s="160" t="s">
        <v>106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32">
        <v>0</v>
      </c>
      <c r="I12" s="133">
        <f t="shared" si="0"/>
        <v>0</v>
      </c>
    </row>
    <row r="13" spans="1:9" s="5" customFormat="1" ht="15.75" customHeight="1">
      <c r="A13" s="149" t="s">
        <v>29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32">
        <v>0</v>
      </c>
      <c r="I13" s="133">
        <f t="shared" si="0"/>
        <v>0</v>
      </c>
    </row>
    <row r="14" spans="1:9" s="5" customFormat="1" ht="15.75" customHeight="1" thickBot="1">
      <c r="A14" s="150" t="s">
        <v>102</v>
      </c>
      <c r="B14" s="141">
        <v>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3">
        <v>0</v>
      </c>
      <c r="I14" s="146">
        <f t="shared" si="0"/>
        <v>0</v>
      </c>
    </row>
    <row r="15" spans="1:9" s="6" customFormat="1" ht="21" customHeight="1" thickBot="1">
      <c r="A15" s="156" t="s">
        <v>52</v>
      </c>
      <c r="B15" s="42">
        <f aca="true" t="shared" si="1" ref="B15:H15">SUM(B7:B14)/8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157">
        <f t="shared" si="1"/>
        <v>0</v>
      </c>
      <c r="I15" s="147">
        <f>SUM(C19)</f>
        <v>0</v>
      </c>
    </row>
    <row r="16" spans="1:9" s="10" customFormat="1" ht="12.75">
      <c r="A16" s="12"/>
      <c r="B16" s="20"/>
      <c r="C16" s="9"/>
      <c r="D16" s="25"/>
      <c r="E16" s="25"/>
      <c r="I16" s="12"/>
    </row>
    <row r="17" spans="1:10" s="8" customFormat="1" ht="12.75">
      <c r="A17" s="32" t="s">
        <v>96</v>
      </c>
      <c r="F17" s="23"/>
      <c r="G17" s="23"/>
      <c r="H17" s="24"/>
      <c r="I17" s="23"/>
      <c r="J17" s="3"/>
    </row>
    <row r="18" spans="1:10" s="31" customFormat="1" ht="24" customHeight="1">
      <c r="A18" s="79">
        <f>SUM(B7:B14)</f>
        <v>0</v>
      </c>
      <c r="B18" s="20"/>
      <c r="C18" s="62" t="s">
        <v>92</v>
      </c>
      <c r="D18" s="63"/>
      <c r="E18" s="64"/>
      <c r="F18" s="3"/>
      <c r="G18" s="3"/>
      <c r="H18" s="3"/>
      <c r="I18" s="3"/>
      <c r="J18" s="3"/>
    </row>
    <row r="19" spans="1:10" s="8" customFormat="1" ht="12.75">
      <c r="A19" s="79">
        <f>SUM(C7:H14)</f>
        <v>0</v>
      </c>
      <c r="B19" s="20"/>
      <c r="C19" s="65">
        <f>SUM(D19*E19)</f>
        <v>0</v>
      </c>
      <c r="D19" s="66">
        <f>SUM(B7:B14)/24</f>
        <v>0</v>
      </c>
      <c r="E19" s="67">
        <f>SUM(C7:H14)/144</f>
        <v>0</v>
      </c>
      <c r="F19" s="3"/>
      <c r="G19" s="77"/>
      <c r="H19" s="3"/>
      <c r="I19" s="3"/>
      <c r="J19" s="3"/>
    </row>
    <row r="20" spans="1:5" ht="40.5" customHeight="1">
      <c r="A20" s="107"/>
      <c r="B20" s="21"/>
      <c r="C20" s="8"/>
      <c r="D20" s="36"/>
      <c r="E20" s="36"/>
    </row>
    <row r="21" ht="24" customHeight="1">
      <c r="A21" s="108"/>
    </row>
    <row r="25" ht="18.75" customHeight="1"/>
    <row r="26" ht="15.75" customHeight="1"/>
    <row r="27" ht="15" customHeight="1"/>
    <row r="28" ht="15" customHeight="1"/>
    <row r="29" ht="15" customHeight="1"/>
  </sheetData>
  <sheetProtection/>
  <dataValidations count="1">
    <dataValidation type="whole" showInputMessage="1" showErrorMessage="1" errorTitle="Out of Range" error="Value must be between 0 - 3&#10;" sqref="B7:H14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1"/>
  <headerFooter alignWithMargins="0">
    <oddFooter xml:space="preserve">&amp;R&amp;"Arial,Italic"&amp;8&amp;A :  &amp;F&amp;"Arial,Regular"&amp;10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6.00390625" style="85" customWidth="1"/>
    <col min="2" max="5" width="10.7109375" style="85" customWidth="1"/>
    <col min="6" max="6" width="12.28125" style="85" customWidth="1"/>
    <col min="7" max="16384" width="9.140625" style="85" customWidth="1"/>
  </cols>
  <sheetData>
    <row r="1" spans="1:7" ht="18.75" customHeight="1">
      <c r="A1" s="84" t="s">
        <v>35</v>
      </c>
      <c r="B1" s="84"/>
      <c r="C1" s="84"/>
      <c r="D1" s="84"/>
      <c r="E1" s="84"/>
      <c r="F1" s="84"/>
      <c r="G1" s="84"/>
    </row>
    <row r="2" spans="1:8" s="91" customFormat="1" ht="107.25" customHeight="1">
      <c r="A2" s="86"/>
      <c r="B2" s="87" t="s">
        <v>31</v>
      </c>
      <c r="C2" s="87" t="s">
        <v>32</v>
      </c>
      <c r="D2" s="87" t="s">
        <v>33</v>
      </c>
      <c r="E2" s="87" t="s">
        <v>34</v>
      </c>
      <c r="F2" s="88" t="s">
        <v>107</v>
      </c>
      <c r="G2" s="89"/>
      <c r="H2" s="90"/>
    </row>
    <row r="3" spans="1:8" ht="19.5" customHeight="1">
      <c r="A3" s="7" t="s">
        <v>97</v>
      </c>
      <c r="B3" s="92">
        <f>'Natural Hazards'!D20</f>
        <v>0</v>
      </c>
      <c r="C3" s="93">
        <f>'Technological Hazards'!D29</f>
        <v>0</v>
      </c>
      <c r="D3" s="92">
        <f>'Human Hazards'!D24</f>
        <v>0</v>
      </c>
      <c r="E3" s="93">
        <f>'Hazardous Materials'!D19</f>
        <v>0</v>
      </c>
      <c r="F3" s="94">
        <f>('Natural Hazards'!A19+'Technological Hazards'!A28+'Human Hazards'!A23+'Hazardous Materials'!A18)/153</f>
        <v>0</v>
      </c>
      <c r="G3" s="95"/>
      <c r="H3" s="95"/>
    </row>
    <row r="4" spans="1:8" ht="19.5" customHeight="1">
      <c r="A4" s="7" t="s">
        <v>98</v>
      </c>
      <c r="B4" s="92">
        <f>'Natural Hazards'!E20</f>
        <v>0</v>
      </c>
      <c r="C4" s="93">
        <f>'Technological Hazards'!E29</f>
        <v>0</v>
      </c>
      <c r="D4" s="92">
        <f>'Human Hazards'!E24</f>
        <v>0</v>
      </c>
      <c r="E4" s="93">
        <f>'Hazardous Materials'!E19</f>
        <v>0</v>
      </c>
      <c r="F4" s="94">
        <f>('Natural Hazards'!A20+'Technological Hazards'!A29+'Human Hazards'!A24+'Hazardous Materials'!A19)/918</f>
        <v>0</v>
      </c>
      <c r="H4" s="95"/>
    </row>
    <row r="5" spans="1:6" ht="6" customHeight="1">
      <c r="A5" s="7"/>
      <c r="B5" s="93"/>
      <c r="C5" s="93"/>
      <c r="D5" s="93"/>
      <c r="E5" s="93"/>
      <c r="F5" s="94"/>
    </row>
    <row r="6" spans="1:7" ht="24" customHeight="1">
      <c r="A6" s="96" t="s">
        <v>99</v>
      </c>
      <c r="B6" s="97">
        <f>'Natural Hazards'!C20</f>
        <v>0</v>
      </c>
      <c r="C6" s="97">
        <f>'Technological Hazards'!C29</f>
        <v>0</v>
      </c>
      <c r="D6" s="97">
        <f>'Human Hazards'!C24</f>
        <v>0</v>
      </c>
      <c r="E6" s="97">
        <f>'Hazardous Materials'!C19</f>
        <v>0</v>
      </c>
      <c r="F6" s="98">
        <f>SUM(F3*F4)</f>
        <v>0</v>
      </c>
      <c r="G6" s="95"/>
    </row>
    <row r="7" ht="12.75">
      <c r="A7" s="99"/>
    </row>
    <row r="44" spans="1:9" ht="21.75" customHeight="1">
      <c r="A44" s="176" t="s">
        <v>140</v>
      </c>
      <c r="B44" s="177"/>
      <c r="C44" s="177"/>
      <c r="D44" s="177"/>
      <c r="E44" s="177"/>
      <c r="F44" s="177"/>
      <c r="G44" s="177"/>
      <c r="H44" s="106"/>
      <c r="I44" s="106"/>
    </row>
    <row r="45" spans="1:9" s="111" customFormat="1" ht="12.75">
      <c r="A45" s="108"/>
      <c r="B45" s="109"/>
      <c r="C45" s="109"/>
      <c r="D45" s="109"/>
      <c r="E45" s="109"/>
      <c r="F45" s="109"/>
      <c r="G45" s="110"/>
      <c r="H45" s="110"/>
      <c r="I45" s="110"/>
    </row>
    <row r="46" spans="1:9" ht="12.75">
      <c r="A46" s="105"/>
      <c r="B46" s="105"/>
      <c r="C46" s="105"/>
      <c r="D46" s="105"/>
      <c r="E46" s="105"/>
      <c r="F46" s="105"/>
      <c r="G46" s="106"/>
      <c r="H46" s="106"/>
      <c r="I46" s="106"/>
    </row>
    <row r="47" spans="1:9" ht="12.75">
      <c r="A47" s="105"/>
      <c r="B47" s="105"/>
      <c r="C47" s="105"/>
      <c r="D47" s="105"/>
      <c r="E47" s="105"/>
      <c r="F47" s="105"/>
      <c r="G47" s="106"/>
      <c r="H47" s="106"/>
      <c r="I47" s="106"/>
    </row>
  </sheetData>
  <sheetProtection/>
  <mergeCells count="1">
    <mergeCell ref="A44:G44"/>
  </mergeCells>
  <printOptions/>
  <pageMargins left="0.5" right="0.25" top="0.5" bottom="0.5" header="0.5" footer="0.25"/>
  <pageSetup horizontalDpi="300" verticalDpi="300" orientation="portrait" r:id="rId2"/>
  <headerFooter alignWithMargins="0">
    <oddFooter>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Matt Payne</cp:lastModifiedBy>
  <cp:lastPrinted>2011-05-03T22:50:35Z</cp:lastPrinted>
  <dcterms:created xsi:type="dcterms:W3CDTF">2000-12-06T18:52:54Z</dcterms:created>
  <dcterms:modified xsi:type="dcterms:W3CDTF">2014-12-05T18:44:10Z</dcterms:modified>
  <cp:category/>
  <cp:version/>
  <cp:contentType/>
  <cp:contentStatus/>
</cp:coreProperties>
</file>