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SHE\2019 Posts\Wedding budget\"/>
    </mc:Choice>
  </mc:AlternateContent>
  <bookViews>
    <workbookView xWindow="0" yWindow="0" windowWidth="20490" windowHeight="7755"/>
  </bookViews>
  <sheets>
    <sheet name="Wedding Budget" sheetId="1" r:id="rId1"/>
  </sheets>
  <externalReferences>
    <externalReference r:id="rId2"/>
  </externalReferences>
  <definedNames>
    <definedName name="allocation">{"Auto Allocation";"Manual Allocation"}</definedName>
    <definedName name="_xlnm.Print_Area" localSheetId="0">'Wedding Budget'!$A$1:$J$128</definedName>
    <definedName name="variable">IF('[1]Budget Estimator'!$C$4="Auto Allocation",TRUE,FALSE)</definedName>
    <definedName name="variables">IF('[1]Budget Estimator'!$C$4="Manual Allocation",TRUE,FALSE)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1" l="1"/>
  <c r="G128" i="1"/>
  <c r="A128" i="1"/>
  <c r="I126" i="1"/>
  <c r="I125" i="1"/>
  <c r="I124" i="1"/>
  <c r="I123" i="1"/>
  <c r="I122" i="1"/>
  <c r="I121" i="1"/>
  <c r="I120" i="1"/>
  <c r="I119" i="1"/>
  <c r="I118" i="1"/>
  <c r="I117" i="1"/>
  <c r="I116" i="1"/>
  <c r="I128" i="1" s="1"/>
  <c r="G114" i="1"/>
  <c r="H112" i="1"/>
  <c r="G112" i="1"/>
  <c r="A112" i="1"/>
  <c r="I110" i="1"/>
  <c r="I109" i="1"/>
  <c r="I108" i="1"/>
  <c r="I107" i="1"/>
  <c r="I106" i="1"/>
  <c r="I105" i="1"/>
  <c r="I104" i="1"/>
  <c r="I103" i="1"/>
  <c r="I102" i="1"/>
  <c r="I112" i="1" s="1"/>
  <c r="I100" i="1"/>
  <c r="G100" i="1"/>
  <c r="H98" i="1"/>
  <c r="G98" i="1"/>
  <c r="A98" i="1"/>
  <c r="I96" i="1"/>
  <c r="I95" i="1"/>
  <c r="I94" i="1"/>
  <c r="I93" i="1"/>
  <c r="I92" i="1"/>
  <c r="I91" i="1"/>
  <c r="I98" i="1" s="1"/>
  <c r="G89" i="1"/>
  <c r="I89" i="1" s="1"/>
  <c r="H87" i="1"/>
  <c r="G87" i="1"/>
  <c r="G6" i="1" s="1"/>
  <c r="A87" i="1"/>
  <c r="I85" i="1"/>
  <c r="I84" i="1"/>
  <c r="I83" i="1"/>
  <c r="I82" i="1"/>
  <c r="I81" i="1"/>
  <c r="I80" i="1"/>
  <c r="I87" i="1" s="1"/>
  <c r="G78" i="1"/>
  <c r="I78" i="1" s="1"/>
  <c r="H76" i="1"/>
  <c r="I70" i="1" s="1"/>
  <c r="G76" i="1"/>
  <c r="A76" i="1"/>
  <c r="I74" i="1"/>
  <c r="I73" i="1"/>
  <c r="I72" i="1"/>
  <c r="I76" i="1" s="1"/>
  <c r="G70" i="1"/>
  <c r="H68" i="1"/>
  <c r="G68" i="1"/>
  <c r="A68" i="1"/>
  <c r="I66" i="1"/>
  <c r="I65" i="1"/>
  <c r="I64" i="1"/>
  <c r="I63" i="1"/>
  <c r="I62" i="1"/>
  <c r="I61" i="1"/>
  <c r="I60" i="1"/>
  <c r="I59" i="1"/>
  <c r="I58" i="1"/>
  <c r="I57" i="1"/>
  <c r="I68" i="1" s="1"/>
  <c r="G55" i="1"/>
  <c r="H53" i="1"/>
  <c r="G53" i="1"/>
  <c r="A53" i="1"/>
  <c r="I51" i="1"/>
  <c r="I50" i="1"/>
  <c r="I49" i="1"/>
  <c r="I48" i="1"/>
  <c r="I47" i="1"/>
  <c r="I53" i="1" s="1"/>
  <c r="G45" i="1"/>
  <c r="I45" i="1" s="1"/>
  <c r="H43" i="1"/>
  <c r="G43" i="1"/>
  <c r="A43" i="1"/>
  <c r="I41" i="1"/>
  <c r="I40" i="1"/>
  <c r="I39" i="1"/>
  <c r="I38" i="1"/>
  <c r="I37" i="1"/>
  <c r="I43" i="1" s="1"/>
  <c r="G35" i="1"/>
  <c r="I35" i="1" s="1"/>
  <c r="H33" i="1"/>
  <c r="I26" i="1" s="1"/>
  <c r="G33" i="1"/>
  <c r="A33" i="1"/>
  <c r="I31" i="1"/>
  <c r="I30" i="1"/>
  <c r="I29" i="1"/>
  <c r="I28" i="1"/>
  <c r="I33" i="1" s="1"/>
  <c r="G26" i="1"/>
  <c r="H24" i="1"/>
  <c r="I10" i="1" s="1"/>
  <c r="G24" i="1"/>
  <c r="A24" i="1"/>
  <c r="I22" i="1"/>
  <c r="I21" i="1"/>
  <c r="I20" i="1"/>
  <c r="I19" i="1"/>
  <c r="I18" i="1"/>
  <c r="I17" i="1"/>
  <c r="I16" i="1"/>
  <c r="I15" i="1"/>
  <c r="I14" i="1"/>
  <c r="I13" i="1"/>
  <c r="I24" i="1" s="1"/>
  <c r="I12" i="1"/>
  <c r="G10" i="1"/>
  <c r="I55" i="1" l="1"/>
  <c r="I114" i="1"/>
  <c r="H6" i="1"/>
  <c r="C6" i="1" s="1"/>
  <c r="D6" i="1" s="1"/>
  <c r="I6" i="1" l="1"/>
</calcChain>
</file>

<file path=xl/sharedStrings.xml><?xml version="1.0" encoding="utf-8"?>
<sst xmlns="http://schemas.openxmlformats.org/spreadsheetml/2006/main" count="91" uniqueCount="78">
  <si>
    <t>Wedding Budget</t>
  </si>
  <si>
    <t xml:space="preserve">ACTUAL </t>
  </si>
  <si>
    <t xml:space="preserve">BALANCE </t>
  </si>
  <si>
    <t>ESTIMATED</t>
  </si>
  <si>
    <t xml:space="preserve">VARIANCE </t>
  </si>
  <si>
    <t>CONTRIBUTION</t>
  </si>
  <si>
    <t>TOTAL</t>
  </si>
  <si>
    <t>APPAREL</t>
  </si>
  <si>
    <t>Engagement Ring</t>
  </si>
  <si>
    <t>Wedding Rings</t>
  </si>
  <si>
    <t>Bridal Gown</t>
  </si>
  <si>
    <t>Veil/Headpiece</t>
  </si>
  <si>
    <t>Shoes</t>
  </si>
  <si>
    <t>Jewellery</t>
  </si>
  <si>
    <t>Garter</t>
  </si>
  <si>
    <t>Hosiery</t>
  </si>
  <si>
    <t>Groom's Suit</t>
  </si>
  <si>
    <t>Groom's Shoes</t>
  </si>
  <si>
    <t>Other</t>
  </si>
  <si>
    <t>TRANSPORTATION</t>
  </si>
  <si>
    <t>Wedding cars/coaches</t>
  </si>
  <si>
    <t>Parking</t>
  </si>
  <si>
    <t>Taxis</t>
  </si>
  <si>
    <t>FLOWERS</t>
  </si>
  <si>
    <t>Bouquets</t>
  </si>
  <si>
    <t>Button holes</t>
  </si>
  <si>
    <t>Ceremony</t>
  </si>
  <si>
    <t>Reception</t>
  </si>
  <si>
    <t>GIFTS</t>
  </si>
  <si>
    <t>Attendants</t>
  </si>
  <si>
    <t>Bride and Groom</t>
  </si>
  <si>
    <t>Parents</t>
  </si>
  <si>
    <t>Readers/Other Participants</t>
  </si>
  <si>
    <t>STATIONERY &amp; PRINTING</t>
  </si>
  <si>
    <t>Invitations</t>
  </si>
  <si>
    <t>Announcements</t>
  </si>
  <si>
    <t>Thank-You Cards</t>
  </si>
  <si>
    <t>Personal Stationery</t>
  </si>
  <si>
    <t>Guest Book</t>
  </si>
  <si>
    <t>Programs</t>
  </si>
  <si>
    <t>Reception Napkins</t>
  </si>
  <si>
    <t>Matchbooks</t>
  </si>
  <si>
    <t>Calligraphy</t>
  </si>
  <si>
    <t>MUSIC</t>
  </si>
  <si>
    <t>Musicians for Ceremony</t>
  </si>
  <si>
    <t>Band/DJ for Reception</t>
  </si>
  <si>
    <t>DECORATIONS</t>
  </si>
  <si>
    <t>Bows for Church Pews/Other Seating</t>
  </si>
  <si>
    <t>Table Centerpieces (Excludes Flowers)</t>
  </si>
  <si>
    <t>Candles</t>
  </si>
  <si>
    <t>Lighting</t>
  </si>
  <si>
    <t>Balloons</t>
  </si>
  <si>
    <t>PHOTOGRAPHY</t>
  </si>
  <si>
    <t>Formals</t>
  </si>
  <si>
    <t>Candids</t>
  </si>
  <si>
    <t>Extra Prints</t>
  </si>
  <si>
    <t>Photo Albums</t>
  </si>
  <si>
    <t>Videography</t>
  </si>
  <si>
    <t>RECEPTION</t>
  </si>
  <si>
    <t>Room/Hall Fees</t>
  </si>
  <si>
    <t>Tables and Chairs</t>
  </si>
  <si>
    <t>Food</t>
  </si>
  <si>
    <t>Drinks</t>
  </si>
  <si>
    <t>Linens</t>
  </si>
  <si>
    <t>Cake</t>
  </si>
  <si>
    <t>Favours</t>
  </si>
  <si>
    <t>Staff and Gratuities</t>
  </si>
  <si>
    <t>OTHER EXPENSES</t>
  </si>
  <si>
    <t>Officiant</t>
  </si>
  <si>
    <t>Church/Ceremony Site Fee</t>
  </si>
  <si>
    <t>Wedding Coordinator</t>
  </si>
  <si>
    <t>Rehearsal Dinner</t>
  </si>
  <si>
    <t>Engagement Party</t>
  </si>
  <si>
    <t>Showers</t>
  </si>
  <si>
    <t>Salon Appointments</t>
  </si>
  <si>
    <t>Stag/hen Parties</t>
  </si>
  <si>
    <t>Brunch</t>
  </si>
  <si>
    <t>Hotel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</si>
</sst>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* #,##0.00_-;\-* #,##0.00_-;_-* &quot;-&quot;??_-;_-@_-"/>
    <numFmt numFmtId="165" formatCode="_-* #,##0.00_-;[Red]__\-* #,##0.00_-;_-* &quot;-&quot;??_-;_-@_-"/>
  </numFmts>
  <fonts count="20" x14ac:knownFonts="1">
    <font>
      <sz val="11"/>
      <color indexed="8"/>
      <name val="Calibri"/>
      <family val="2"/>
      <scheme val="minor"/>
    </font>
    <font>
      <sz val="2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1"/>
      <color theme="0"/>
      <name val="Arial"/>
      <family val="2"/>
    </font>
    <font>
      <sz val="10"/>
      <color indexed="47"/>
      <name val="Arial"/>
      <family val="2"/>
    </font>
    <font>
      <sz val="11"/>
      <color theme="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36"/>
      <color theme="9" tint="-0.499984740745262"/>
      <name val="Calibri"/>
      <family val="2"/>
      <scheme val="minor"/>
    </font>
    <font>
      <sz val="10"/>
      <color theme="1"/>
      <name val="Arial"/>
      <family val="2"/>
    </font>
    <font>
      <b/>
      <sz val="10"/>
      <color theme="9" tint="-0.499984740745262"/>
      <name val="Arial"/>
      <family val="2"/>
    </font>
    <font>
      <sz val="11"/>
      <color theme="9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/>
      <top style="hair">
        <color indexed="4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2" borderId="0" xfId="0" applyFill="1"/>
    <xf numFmtId="0" fontId="4" fillId="0" borderId="0" xfId="0" applyFont="1" applyFill="1"/>
    <xf numFmtId="0" fontId="2" fillId="3" borderId="0" xfId="0" applyFont="1" applyFill="1" applyBorder="1"/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3" borderId="0" xfId="0" applyNumberFormat="1" applyFont="1" applyFill="1" applyBorder="1" applyAlignment="1" applyProtection="1">
      <alignment horizontal="right"/>
    </xf>
    <xf numFmtId="4" fontId="2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/>
    <xf numFmtId="0" fontId="4" fillId="0" borderId="0" xfId="0" applyFont="1" applyFill="1" applyBorder="1"/>
    <xf numFmtId="0" fontId="6" fillId="0" borderId="0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2" fillId="0" borderId="2" xfId="0" applyNumberFormat="1" applyFont="1" applyFill="1" applyBorder="1" applyAlignment="1" applyProtection="1">
      <alignment horizontal="right" vertical="center" indent="1"/>
    </xf>
    <xf numFmtId="164" fontId="2" fillId="0" borderId="3" xfId="0" applyNumberFormat="1" applyFont="1" applyFill="1" applyBorder="1" applyAlignment="1" applyProtection="1">
      <alignment horizontal="right" vertical="center" indent="1"/>
    </xf>
    <xf numFmtId="0" fontId="9" fillId="3" borderId="0" xfId="0" applyFont="1" applyFill="1" applyAlignment="1">
      <alignment vertical="center"/>
    </xf>
    <xf numFmtId="164" fontId="2" fillId="0" borderId="4" xfId="0" applyNumberFormat="1" applyFont="1" applyFill="1" applyBorder="1" applyAlignment="1" applyProtection="1">
      <alignment horizontal="right" vertical="center" indent="1"/>
    </xf>
    <xf numFmtId="164" fontId="2" fillId="0" borderId="5" xfId="0" applyNumberFormat="1" applyFont="1" applyFill="1" applyBorder="1" applyAlignment="1" applyProtection="1">
      <alignment horizontal="right" vertical="center" indent="1"/>
    </xf>
    <xf numFmtId="164" fontId="2" fillId="0" borderId="6" xfId="0" applyNumberFormat="1" applyFont="1" applyFill="1" applyBorder="1" applyAlignment="1" applyProtection="1">
      <alignment horizontal="right" vertical="center" indent="1"/>
    </xf>
    <xf numFmtId="164" fontId="2" fillId="0" borderId="7" xfId="0" applyNumberFormat="1" applyFont="1" applyFill="1" applyBorder="1" applyAlignment="1" applyProtection="1">
      <alignment horizontal="right" vertical="center" indent="1"/>
    </xf>
    <xf numFmtId="0" fontId="9" fillId="6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8" fontId="14" fillId="0" borderId="0" xfId="0" applyNumberFormat="1" applyFont="1" applyFill="1" applyBorder="1" applyAlignment="1" applyProtection="1">
      <alignment horizontal="right" vertical="center"/>
    </xf>
    <xf numFmtId="164" fontId="2" fillId="4" borderId="2" xfId="0" applyNumberFormat="1" applyFont="1" applyFill="1" applyBorder="1" applyAlignment="1" applyProtection="1">
      <alignment horizontal="right" vertical="center" indent="1"/>
    </xf>
    <xf numFmtId="164" fontId="2" fillId="4" borderId="3" xfId="0" applyNumberFormat="1" applyFont="1" applyFill="1" applyBorder="1" applyAlignment="1" applyProtection="1">
      <alignment horizontal="right" vertical="center" indent="1"/>
    </xf>
    <xf numFmtId="164" fontId="2" fillId="4" borderId="4" xfId="0" applyNumberFormat="1" applyFont="1" applyFill="1" applyBorder="1" applyAlignment="1" applyProtection="1">
      <alignment horizontal="right" vertical="center" indent="1"/>
    </xf>
    <xf numFmtId="164" fontId="2" fillId="4" borderId="5" xfId="0" applyNumberFormat="1" applyFont="1" applyFill="1" applyBorder="1" applyAlignment="1" applyProtection="1">
      <alignment horizontal="right" vertical="center" indent="1"/>
    </xf>
    <xf numFmtId="164" fontId="2" fillId="4" borderId="6" xfId="0" applyNumberFormat="1" applyFont="1" applyFill="1" applyBorder="1" applyAlignment="1" applyProtection="1">
      <alignment horizontal="right" vertical="center" indent="1"/>
    </xf>
    <xf numFmtId="164" fontId="2" fillId="4" borderId="7" xfId="0" applyNumberFormat="1" applyFont="1" applyFill="1" applyBorder="1" applyAlignment="1" applyProtection="1">
      <alignment horizontal="right" vertical="center" indent="1"/>
    </xf>
    <xf numFmtId="0" fontId="11" fillId="5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 applyProtection="1">
      <alignment horizontal="right" vertical="center"/>
    </xf>
    <xf numFmtId="164" fontId="2" fillId="4" borderId="3" xfId="0" applyNumberFormat="1" applyFont="1" applyFill="1" applyBorder="1" applyAlignment="1" applyProtection="1">
      <alignment horizontal="right" vertical="center"/>
    </xf>
    <xf numFmtId="164" fontId="2" fillId="4" borderId="4" xfId="0" applyNumberFormat="1" applyFont="1" applyFill="1" applyBorder="1" applyAlignment="1" applyProtection="1">
      <alignment horizontal="right" vertical="center"/>
    </xf>
    <xf numFmtId="164" fontId="2" fillId="4" borderId="5" xfId="0" applyNumberFormat="1" applyFont="1" applyFill="1" applyBorder="1" applyAlignment="1" applyProtection="1">
      <alignment horizontal="right" vertical="center"/>
    </xf>
    <xf numFmtId="164" fontId="2" fillId="4" borderId="6" xfId="0" applyNumberFormat="1" applyFont="1" applyFill="1" applyBorder="1" applyAlignment="1" applyProtection="1">
      <alignment horizontal="right" vertical="center"/>
    </xf>
    <xf numFmtId="164" fontId="2" fillId="4" borderId="7" xfId="0" applyNumberFormat="1" applyFont="1" applyFill="1" applyBorder="1" applyAlignment="1" applyProtection="1">
      <alignment horizontal="right" vertical="center"/>
    </xf>
    <xf numFmtId="0" fontId="9" fillId="0" borderId="0" xfId="0" applyFont="1" applyFill="1"/>
    <xf numFmtId="0" fontId="11" fillId="5" borderId="0" xfId="0" applyFont="1" applyFill="1" applyBorder="1"/>
    <xf numFmtId="0" fontId="9" fillId="0" borderId="0" xfId="0" applyFont="1" applyFill="1" applyBorder="1"/>
    <xf numFmtId="0" fontId="9" fillId="3" borderId="0" xfId="0" applyFont="1" applyFill="1" applyBorder="1"/>
    <xf numFmtId="0" fontId="9" fillId="3" borderId="0" xfId="0" applyFont="1" applyFill="1"/>
    <xf numFmtId="0" fontId="11" fillId="5" borderId="0" xfId="0" applyFont="1" applyFill="1"/>
    <xf numFmtId="0" fontId="3" fillId="8" borderId="0" xfId="0" applyFont="1" applyFill="1" applyBorder="1" applyAlignment="1"/>
    <xf numFmtId="0" fontId="2" fillId="8" borderId="0" xfId="0" applyFont="1" applyFill="1" applyBorder="1"/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right" vertical="center"/>
    </xf>
    <xf numFmtId="0" fontId="12" fillId="8" borderId="0" xfId="0" applyNumberFormat="1" applyFont="1" applyFill="1" applyBorder="1" applyAlignment="1" applyProtection="1">
      <alignment horizontal="left" vertical="center" indent="1"/>
    </xf>
    <xf numFmtId="0" fontId="12" fillId="8" borderId="0" xfId="0" applyNumberFormat="1" applyFont="1" applyFill="1" applyBorder="1" applyAlignment="1" applyProtection="1">
      <alignment vertical="center"/>
    </xf>
    <xf numFmtId="0" fontId="2" fillId="8" borderId="0" xfId="0" applyFont="1" applyFill="1" applyAlignment="1">
      <alignment horizontal="left" vertical="center" indent="2"/>
    </xf>
    <xf numFmtId="0" fontId="2" fillId="8" borderId="0" xfId="0" applyFont="1" applyFill="1" applyAlignment="1">
      <alignment vertical="center"/>
    </xf>
    <xf numFmtId="0" fontId="2" fillId="8" borderId="0" xfId="0" applyNumberFormat="1" applyFont="1" applyFill="1" applyBorder="1" applyAlignment="1" applyProtection="1">
      <alignment horizontal="left" vertical="center" indent="2"/>
    </xf>
    <xf numFmtId="0" fontId="2" fillId="8" borderId="0" xfId="0" applyNumberFormat="1" applyFont="1" applyFill="1" applyBorder="1" applyAlignment="1" applyProtection="1">
      <alignment vertical="center"/>
    </xf>
    <xf numFmtId="0" fontId="12" fillId="8" borderId="0" xfId="0" applyNumberFormat="1" applyFont="1" applyFill="1" applyBorder="1" applyAlignment="1" applyProtection="1">
      <alignment horizontal="right" vertical="center"/>
    </xf>
    <xf numFmtId="164" fontId="12" fillId="8" borderId="0" xfId="0" applyNumberFormat="1" applyFont="1" applyFill="1" applyBorder="1" applyAlignment="1" applyProtection="1">
      <alignment horizontal="right" vertical="center"/>
    </xf>
    <xf numFmtId="165" fontId="2" fillId="8" borderId="0" xfId="0" applyNumberFormat="1" applyFont="1" applyFill="1" applyBorder="1" applyAlignment="1" applyProtection="1">
      <alignment horizontal="right" vertical="center" indent="1"/>
    </xf>
    <xf numFmtId="165" fontId="17" fillId="8" borderId="0" xfId="0" applyNumberFormat="1" applyFont="1" applyFill="1" applyBorder="1" applyAlignment="1" applyProtection="1">
      <alignment horizontal="right" vertical="center" indent="1"/>
    </xf>
    <xf numFmtId="4" fontId="2" fillId="8" borderId="0" xfId="0" applyNumberFormat="1" applyFont="1" applyFill="1" applyBorder="1" applyAlignment="1" applyProtection="1">
      <alignment horizontal="right" vertical="center"/>
    </xf>
    <xf numFmtId="0" fontId="3" fillId="8" borderId="0" xfId="0" applyNumberFormat="1" applyFont="1" applyFill="1" applyBorder="1" applyAlignment="1" applyProtection="1">
      <alignment horizontal="left" vertical="center" indent="1"/>
    </xf>
    <xf numFmtId="0" fontId="3" fillId="8" borderId="0" xfId="0" applyNumberFormat="1" applyFont="1" applyFill="1" applyBorder="1" applyAlignment="1" applyProtection="1">
      <alignment vertical="center"/>
    </xf>
    <xf numFmtId="0" fontId="2" fillId="8" borderId="0" xfId="0" applyNumberFormat="1" applyFont="1" applyFill="1" applyBorder="1" applyAlignment="1" applyProtection="1">
      <alignment horizontal="left" vertical="center" indent="1"/>
    </xf>
    <xf numFmtId="0" fontId="2" fillId="8" borderId="0" xfId="0" applyNumberFormat="1" applyFont="1" applyFill="1" applyBorder="1" applyAlignment="1" applyProtection="1">
      <alignment horizontal="right" vertical="center"/>
    </xf>
    <xf numFmtId="164" fontId="15" fillId="8" borderId="0" xfId="0" applyNumberFormat="1" applyFont="1" applyFill="1" applyBorder="1" applyAlignment="1" applyProtection="1">
      <alignment horizontal="right" vertical="center"/>
    </xf>
    <xf numFmtId="0" fontId="11" fillId="9" borderId="0" xfId="0" applyNumberFormat="1" applyFont="1" applyFill="1" applyBorder="1" applyAlignment="1" applyProtection="1">
      <alignment horizontal="left" vertical="center" indent="1"/>
    </xf>
    <xf numFmtId="0" fontId="11" fillId="9" borderId="0" xfId="0" applyNumberFormat="1" applyFont="1" applyFill="1" applyBorder="1" applyAlignment="1" applyProtection="1">
      <alignment vertical="center"/>
    </xf>
    <xf numFmtId="165" fontId="11" fillId="9" borderId="0" xfId="0" applyNumberFormat="1" applyFont="1" applyFill="1" applyBorder="1" applyAlignment="1" applyProtection="1">
      <alignment horizontal="right" vertical="center"/>
    </xf>
    <xf numFmtId="0" fontId="11" fillId="9" borderId="0" xfId="0" applyNumberFormat="1" applyFont="1" applyFill="1" applyBorder="1" applyAlignment="1" applyProtection="1">
      <alignment horizontal="left" vertical="center"/>
    </xf>
    <xf numFmtId="165" fontId="11" fillId="9" borderId="0" xfId="0" applyNumberFormat="1" applyFont="1" applyFill="1" applyAlignment="1">
      <alignment vertical="center"/>
    </xf>
    <xf numFmtId="0" fontId="18" fillId="8" borderId="0" xfId="0" applyFont="1" applyFill="1" applyBorder="1" applyAlignment="1">
      <alignment horizontal="left" vertical="center" indent="1"/>
    </xf>
    <xf numFmtId="165" fontId="19" fillId="8" borderId="0" xfId="0" applyNumberFormat="1" applyFont="1" applyFill="1" applyBorder="1" applyAlignment="1">
      <alignment vertical="center"/>
    </xf>
    <xf numFmtId="164" fontId="19" fillId="4" borderId="1" xfId="0" applyNumberFormat="1" applyFont="1" applyFill="1" applyBorder="1" applyAlignment="1">
      <alignment vertical="center"/>
    </xf>
    <xf numFmtId="0" fontId="18" fillId="8" borderId="0" xfId="0" applyFont="1" applyFill="1" applyBorder="1" applyAlignment="1">
      <alignment horizontal="right" vertical="center"/>
    </xf>
    <xf numFmtId="0" fontId="18" fillId="8" borderId="0" xfId="0" applyFont="1" applyFill="1" applyBorder="1" applyAlignment="1">
      <alignment horizontal="center" vertical="center"/>
    </xf>
    <xf numFmtId="165" fontId="19" fillId="8" borderId="0" xfId="0" applyNumberFormat="1" applyFont="1" applyFill="1" applyBorder="1" applyAlignment="1" applyProtection="1">
      <alignment horizontal="right" vertical="center" indent="1"/>
    </xf>
    <xf numFmtId="165" fontId="19" fillId="8" borderId="0" xfId="0" applyNumberFormat="1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3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h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38100</xdr:rowOff>
    </xdr:from>
    <xdr:to>
      <xdr:col>2</xdr:col>
      <xdr:colOff>381002</xdr:colOff>
      <xdr:row>1</xdr:row>
      <xdr:rowOff>219074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8100"/>
          <a:ext cx="2276476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dding-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ding Budget"/>
      <sheetName val="Budget Estimator"/>
      <sheetName val="EULA"/>
      <sheetName val="Compatibility Report"/>
    </sheetNames>
    <sheetDataSet>
      <sheetData sheetId="0"/>
      <sheetData sheetId="1">
        <row r="4">
          <cell r="C4" t="str">
            <v>Auto Allocation</v>
          </cell>
        </row>
        <row r="12">
          <cell r="D12">
            <v>3851.2911843276938</v>
          </cell>
          <cell r="G12">
            <v>1250</v>
          </cell>
        </row>
        <row r="13">
          <cell r="D13">
            <v>2671.4158504007123</v>
          </cell>
          <cell r="G13">
            <v>2500</v>
          </cell>
        </row>
        <row r="14">
          <cell r="D14">
            <v>2671.4158504007123</v>
          </cell>
          <cell r="G14">
            <v>1250</v>
          </cell>
        </row>
        <row r="15">
          <cell r="D15">
            <v>2671.4158504007123</v>
          </cell>
          <cell r="G15">
            <v>1250</v>
          </cell>
        </row>
        <row r="16">
          <cell r="D16">
            <v>4007.1237756010687</v>
          </cell>
          <cell r="G16">
            <v>3750</v>
          </cell>
        </row>
        <row r="17">
          <cell r="D17">
            <v>2226.1798753339267</v>
          </cell>
          <cell r="G17">
            <v>6250</v>
          </cell>
        </row>
        <row r="18">
          <cell r="D18">
            <v>1780.9439002671415</v>
          </cell>
          <cell r="G18">
            <v>3750</v>
          </cell>
        </row>
        <row r="19">
          <cell r="D19">
            <v>1780.9439002671415</v>
          </cell>
          <cell r="G19">
            <v>1250</v>
          </cell>
        </row>
        <row r="20">
          <cell r="D20">
            <v>2003.5618878005344</v>
          </cell>
          <cell r="G20">
            <v>2500</v>
          </cell>
        </row>
        <row r="21">
          <cell r="D21">
            <v>1335.7079252003562</v>
          </cell>
          <cell r="G21">
            <v>1250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tabSelected="1" workbookViewId="0">
      <selection activeCell="C1" sqref="C1:H2"/>
    </sheetView>
  </sheetViews>
  <sheetFormatPr defaultRowHeight="14.25" x14ac:dyDescent="0.2"/>
  <cols>
    <col min="1" max="1" width="16.5703125" style="17" customWidth="1"/>
    <col min="2" max="4" width="12.28515625" style="17" customWidth="1"/>
    <col min="5" max="5" width="20" style="17" customWidth="1"/>
    <col min="6" max="8" width="12.28515625" style="17" customWidth="1"/>
    <col min="9" max="9" width="13.140625" style="17" customWidth="1"/>
    <col min="10" max="10" width="0.28515625" style="17" hidden="1" customWidth="1"/>
    <col min="11" max="16384" width="9.140625" style="17"/>
  </cols>
  <sheetData>
    <row r="1" spans="1:11" s="3" customFormat="1" ht="45" customHeight="1" x14ac:dyDescent="0.25">
      <c r="A1" s="1"/>
      <c r="B1" s="1"/>
      <c r="C1" s="88" t="s">
        <v>0</v>
      </c>
      <c r="D1" s="88"/>
      <c r="E1" s="88"/>
      <c r="F1" s="88"/>
      <c r="G1" s="88"/>
      <c r="H1" s="88"/>
      <c r="I1" s="2"/>
      <c r="J1"/>
      <c r="K1"/>
    </row>
    <row r="2" spans="1:11" s="4" customFormat="1" ht="18" customHeight="1" x14ac:dyDescent="0.25">
      <c r="A2" s="1"/>
      <c r="B2" s="1"/>
      <c r="C2" s="88"/>
      <c r="D2" s="88"/>
      <c r="E2" s="88"/>
      <c r="F2" s="88"/>
      <c r="G2" s="88"/>
      <c r="H2" s="88"/>
      <c r="I2" s="2"/>
      <c r="J2"/>
      <c r="K2"/>
    </row>
    <row r="3" spans="1:11" s="6" customFormat="1" ht="18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5"/>
      <c r="K3"/>
    </row>
    <row r="4" spans="1:11" s="6" customFormat="1" ht="6.95" customHeight="1" x14ac:dyDescent="0.2">
      <c r="A4" s="54"/>
      <c r="B4" s="54"/>
      <c r="C4" s="54"/>
      <c r="D4" s="54"/>
      <c r="E4" s="54"/>
      <c r="F4" s="54"/>
      <c r="G4" s="54"/>
      <c r="H4" s="54"/>
      <c r="I4" s="55"/>
      <c r="J4" s="7"/>
    </row>
    <row r="5" spans="1:11" s="9" customFormat="1" ht="18" customHeight="1" x14ac:dyDescent="0.25">
      <c r="A5" s="56"/>
      <c r="B5" s="57"/>
      <c r="C5" s="82" t="s">
        <v>1</v>
      </c>
      <c r="D5" s="82" t="s">
        <v>2</v>
      </c>
      <c r="E5" s="56"/>
      <c r="F5" s="56"/>
      <c r="G5" s="83" t="s">
        <v>3</v>
      </c>
      <c r="H5" s="82" t="s">
        <v>1</v>
      </c>
      <c r="I5" s="82" t="s">
        <v>4</v>
      </c>
      <c r="J5" s="8"/>
    </row>
    <row r="6" spans="1:11" s="9" customFormat="1" ht="18" customHeight="1" x14ac:dyDescent="0.25">
      <c r="A6" s="79" t="s">
        <v>5</v>
      </c>
      <c r="B6" s="81">
        <v>25000</v>
      </c>
      <c r="C6" s="80">
        <f>H6</f>
        <v>5710</v>
      </c>
      <c r="D6" s="80">
        <f>B6-C6</f>
        <v>19290</v>
      </c>
      <c r="E6" s="57"/>
      <c r="F6" s="79" t="s">
        <v>6</v>
      </c>
      <c r="G6" s="84">
        <f>SUM(G24,G87,G53,G43,G76,G98,G112,G68,G33,G128)</f>
        <v>5615</v>
      </c>
      <c r="H6" s="84">
        <f>SUM(H24,H87,H53,H43,H76,H98,H112,H68,H33,H128)</f>
        <v>5710</v>
      </c>
      <c r="I6" s="85">
        <f>G6-H6</f>
        <v>-95</v>
      </c>
      <c r="J6" s="8"/>
    </row>
    <row r="7" spans="1:11" s="13" customFormat="1" ht="6.95" customHeight="1" x14ac:dyDescent="0.2">
      <c r="A7" s="10"/>
      <c r="B7" s="10"/>
      <c r="C7" s="10"/>
      <c r="D7" s="10"/>
      <c r="E7" s="10"/>
      <c r="F7" s="10"/>
      <c r="G7" s="11"/>
      <c r="H7" s="11"/>
      <c r="I7" s="11"/>
      <c r="J7" s="12"/>
    </row>
    <row r="8" spans="1:11" ht="18" customHeight="1" x14ac:dyDescent="0.25">
      <c r="A8" s="14"/>
      <c r="B8" s="14"/>
      <c r="C8" s="14"/>
      <c r="D8" s="14"/>
      <c r="E8" s="14"/>
      <c r="F8" s="14"/>
      <c r="G8" s="15"/>
      <c r="H8" s="15"/>
      <c r="I8" s="15"/>
      <c r="J8" s="16"/>
    </row>
    <row r="9" spans="1:11" s="20" customFormat="1" ht="18" customHeight="1" x14ac:dyDescent="0.25">
      <c r="A9" s="18"/>
      <c r="B9" s="18"/>
      <c r="C9" s="18"/>
      <c r="D9" s="18"/>
      <c r="E9" s="18"/>
      <c r="F9" s="18"/>
      <c r="G9" s="86" t="s">
        <v>3</v>
      </c>
      <c r="H9" s="87" t="s">
        <v>1</v>
      </c>
      <c r="I9" s="87" t="s">
        <v>4</v>
      </c>
      <c r="J9" s="19"/>
    </row>
    <row r="10" spans="1:11" s="18" customFormat="1" ht="18" customHeight="1" x14ac:dyDescent="0.25">
      <c r="A10" s="74" t="s">
        <v>7</v>
      </c>
      <c r="B10" s="75"/>
      <c r="C10" s="75"/>
      <c r="D10" s="75"/>
      <c r="E10" s="75"/>
      <c r="F10" s="75"/>
      <c r="G10" s="76">
        <f>IF('[1]Budget Estimator'!$C$4="Auto Allocation",'[1]Budget Estimator'!$D12,'[1]Budget Estimator'!$G12)</f>
        <v>3851.2911843276938</v>
      </c>
      <c r="H10" s="76"/>
      <c r="I10" s="76">
        <f>IF(H24=0,0,G10-H24)</f>
        <v>2981.2911843276938</v>
      </c>
      <c r="J10" s="21"/>
    </row>
    <row r="11" spans="1:11" s="18" customFormat="1" ht="6.95" customHeight="1" x14ac:dyDescent="0.25">
      <c r="A11" s="58"/>
      <c r="B11" s="59"/>
      <c r="C11" s="59"/>
      <c r="D11" s="59"/>
      <c r="E11" s="59"/>
      <c r="F11" s="59"/>
      <c r="G11" s="64"/>
      <c r="H11" s="65"/>
      <c r="I11" s="65"/>
      <c r="J11" s="22"/>
    </row>
    <row r="12" spans="1:11" s="20" customFormat="1" ht="18" customHeight="1" x14ac:dyDescent="0.25">
      <c r="A12" s="60" t="s">
        <v>8</v>
      </c>
      <c r="B12" s="61"/>
      <c r="C12" s="61"/>
      <c r="D12" s="61"/>
      <c r="E12" s="61"/>
      <c r="F12" s="61"/>
      <c r="G12" s="23">
        <v>270</v>
      </c>
      <c r="H12" s="24">
        <v>275</v>
      </c>
      <c r="I12" s="66">
        <f>IF(OR(ISBLANK(G12),ISBLANK(H12)),0,G12-H12)</f>
        <v>-5</v>
      </c>
      <c r="J12" s="25"/>
    </row>
    <row r="13" spans="1:11" s="20" customFormat="1" ht="18" customHeight="1" x14ac:dyDescent="0.25">
      <c r="A13" s="60" t="s">
        <v>9</v>
      </c>
      <c r="B13" s="61"/>
      <c r="C13" s="61"/>
      <c r="D13" s="61"/>
      <c r="E13" s="61"/>
      <c r="F13" s="61"/>
      <c r="G13" s="26">
        <v>340</v>
      </c>
      <c r="H13" s="27">
        <v>329</v>
      </c>
      <c r="I13" s="66">
        <f t="shared" ref="I13:I22" si="0">IF(OR(ISBLANK(G13),ISBLANK(H13)),0,G13-H13)</f>
        <v>11</v>
      </c>
      <c r="J13" s="25"/>
    </row>
    <row r="14" spans="1:11" s="20" customFormat="1" ht="18" customHeight="1" x14ac:dyDescent="0.25">
      <c r="A14" s="62" t="s">
        <v>10</v>
      </c>
      <c r="B14" s="63"/>
      <c r="C14" s="63"/>
      <c r="D14" s="63"/>
      <c r="E14" s="63"/>
      <c r="F14" s="63"/>
      <c r="G14" s="26"/>
      <c r="H14" s="27"/>
      <c r="I14" s="66">
        <f t="shared" si="0"/>
        <v>0</v>
      </c>
      <c r="J14" s="25"/>
    </row>
    <row r="15" spans="1:11" s="20" customFormat="1" ht="18" customHeight="1" x14ac:dyDescent="0.25">
      <c r="A15" s="62" t="s">
        <v>11</v>
      </c>
      <c r="B15" s="63"/>
      <c r="C15" s="63"/>
      <c r="D15" s="63"/>
      <c r="E15" s="63"/>
      <c r="F15" s="63"/>
      <c r="G15" s="26">
        <v>135</v>
      </c>
      <c r="H15" s="27">
        <v>146</v>
      </c>
      <c r="I15" s="67">
        <f t="shared" si="0"/>
        <v>-11</v>
      </c>
      <c r="J15" s="25"/>
    </row>
    <row r="16" spans="1:11" s="20" customFormat="1" ht="18" customHeight="1" x14ac:dyDescent="0.25">
      <c r="A16" s="62" t="s">
        <v>12</v>
      </c>
      <c r="B16" s="63"/>
      <c r="C16" s="63"/>
      <c r="D16" s="63"/>
      <c r="E16" s="63"/>
      <c r="F16" s="63"/>
      <c r="G16" s="26">
        <v>120</v>
      </c>
      <c r="H16" s="27">
        <v>120</v>
      </c>
      <c r="I16" s="66">
        <f t="shared" si="0"/>
        <v>0</v>
      </c>
      <c r="J16" s="25"/>
    </row>
    <row r="17" spans="1:10" s="20" customFormat="1" ht="18" customHeight="1" x14ac:dyDescent="0.25">
      <c r="A17" s="62" t="s">
        <v>13</v>
      </c>
      <c r="B17" s="63"/>
      <c r="C17" s="63"/>
      <c r="D17" s="63"/>
      <c r="E17" s="63"/>
      <c r="F17" s="63"/>
      <c r="G17" s="26"/>
      <c r="H17" s="27"/>
      <c r="I17" s="66">
        <f t="shared" si="0"/>
        <v>0</v>
      </c>
      <c r="J17" s="25"/>
    </row>
    <row r="18" spans="1:10" s="20" customFormat="1" ht="18" customHeight="1" x14ac:dyDescent="0.25">
      <c r="A18" s="62" t="s">
        <v>14</v>
      </c>
      <c r="B18" s="63"/>
      <c r="C18" s="63"/>
      <c r="D18" s="63"/>
      <c r="E18" s="63"/>
      <c r="F18" s="63"/>
      <c r="G18" s="26"/>
      <c r="H18" s="27"/>
      <c r="I18" s="66">
        <f t="shared" si="0"/>
        <v>0</v>
      </c>
      <c r="J18" s="25"/>
    </row>
    <row r="19" spans="1:10" s="20" customFormat="1" ht="18" customHeight="1" x14ac:dyDescent="0.25">
      <c r="A19" s="62" t="s">
        <v>15</v>
      </c>
      <c r="B19" s="63"/>
      <c r="C19" s="63"/>
      <c r="D19" s="63"/>
      <c r="E19" s="63"/>
      <c r="F19" s="63"/>
      <c r="G19" s="26"/>
      <c r="H19" s="27"/>
      <c r="I19" s="66">
        <f t="shared" si="0"/>
        <v>0</v>
      </c>
      <c r="J19" s="25"/>
    </row>
    <row r="20" spans="1:10" s="20" customFormat="1" ht="18" customHeight="1" x14ac:dyDescent="0.25">
      <c r="A20" s="62" t="s">
        <v>16</v>
      </c>
      <c r="B20" s="63"/>
      <c r="C20" s="63"/>
      <c r="D20" s="63"/>
      <c r="E20" s="63"/>
      <c r="F20" s="63"/>
      <c r="G20" s="26"/>
      <c r="H20" s="27"/>
      <c r="I20" s="66">
        <f t="shared" si="0"/>
        <v>0</v>
      </c>
      <c r="J20" s="25"/>
    </row>
    <row r="21" spans="1:10" s="20" customFormat="1" ht="18" customHeight="1" x14ac:dyDescent="0.25">
      <c r="A21" s="62" t="s">
        <v>17</v>
      </c>
      <c r="B21" s="63"/>
      <c r="C21" s="63"/>
      <c r="D21" s="63"/>
      <c r="E21" s="63"/>
      <c r="F21" s="63"/>
      <c r="G21" s="26"/>
      <c r="H21" s="27"/>
      <c r="I21" s="66">
        <f t="shared" si="0"/>
        <v>0</v>
      </c>
      <c r="J21" s="25"/>
    </row>
    <row r="22" spans="1:10" s="20" customFormat="1" ht="18" customHeight="1" x14ac:dyDescent="0.25">
      <c r="A22" s="62" t="s">
        <v>18</v>
      </c>
      <c r="B22" s="63"/>
      <c r="C22" s="63"/>
      <c r="D22" s="63"/>
      <c r="E22" s="63"/>
      <c r="F22" s="63"/>
      <c r="G22" s="28"/>
      <c r="H22" s="29"/>
      <c r="I22" s="66">
        <f t="shared" si="0"/>
        <v>0</v>
      </c>
      <c r="J22" s="25"/>
    </row>
    <row r="23" spans="1:10" s="20" customFormat="1" ht="6.95" customHeight="1" x14ac:dyDescent="0.25">
      <c r="A23" s="62"/>
      <c r="B23" s="63"/>
      <c r="C23" s="63"/>
      <c r="D23" s="63"/>
      <c r="E23" s="63"/>
      <c r="F23" s="63"/>
      <c r="G23" s="68"/>
      <c r="H23" s="68"/>
      <c r="I23" s="68"/>
      <c r="J23" s="30"/>
    </row>
    <row r="24" spans="1:10" s="20" customFormat="1" ht="18" customHeight="1" x14ac:dyDescent="0.25">
      <c r="A24" s="74" t="str">
        <f>"TOTAL "&amp;A10</f>
        <v>TOTAL APPAREL</v>
      </c>
      <c r="B24" s="75"/>
      <c r="C24" s="75"/>
      <c r="D24" s="75"/>
      <c r="E24" s="75"/>
      <c r="F24" s="75"/>
      <c r="G24" s="76">
        <f>SUM(G12:G22)</f>
        <v>865</v>
      </c>
      <c r="H24" s="76">
        <f>SUM(H12:H22)</f>
        <v>870</v>
      </c>
      <c r="I24" s="76">
        <f>SUM(I12:I22)</f>
        <v>-5</v>
      </c>
      <c r="J24" s="31"/>
    </row>
    <row r="25" spans="1:10" s="20" customFormat="1" ht="12" customHeight="1" x14ac:dyDescent="0.25">
      <c r="A25" s="32"/>
      <c r="B25" s="32"/>
      <c r="C25" s="32"/>
      <c r="D25" s="32"/>
      <c r="E25" s="32"/>
      <c r="F25" s="32"/>
      <c r="G25" s="33"/>
      <c r="H25" s="33"/>
      <c r="I25" s="33"/>
    </row>
    <row r="26" spans="1:10" s="18" customFormat="1" ht="18" customHeight="1" x14ac:dyDescent="0.25">
      <c r="A26" s="74" t="s">
        <v>19</v>
      </c>
      <c r="B26" s="75"/>
      <c r="C26" s="75"/>
      <c r="D26" s="75"/>
      <c r="E26" s="75"/>
      <c r="F26" s="75"/>
      <c r="G26" s="76">
        <f>IF('[1]Budget Estimator'!$C$4="Auto Allocation",'[1]Budget Estimator'!$D13,'[1]Budget Estimator'!$G13)</f>
        <v>2671.4158504007123</v>
      </c>
      <c r="H26" s="76"/>
      <c r="I26" s="76">
        <f>IF(H33=0,0,G26-H33)</f>
        <v>2031.4158504007123</v>
      </c>
      <c r="J26" s="21"/>
    </row>
    <row r="27" spans="1:10" s="18" customFormat="1" ht="6.95" customHeight="1" x14ac:dyDescent="0.25">
      <c r="A27" s="58"/>
      <c r="B27" s="59"/>
      <c r="C27" s="59"/>
      <c r="D27" s="59"/>
      <c r="E27" s="59"/>
      <c r="F27" s="59"/>
      <c r="G27" s="64"/>
      <c r="H27" s="65"/>
      <c r="I27" s="65"/>
      <c r="J27" s="22"/>
    </row>
    <row r="28" spans="1:10" s="20" customFormat="1" ht="18" customHeight="1" x14ac:dyDescent="0.25">
      <c r="A28" s="62" t="s">
        <v>20</v>
      </c>
      <c r="B28" s="63"/>
      <c r="C28" s="63"/>
      <c r="D28" s="63"/>
      <c r="E28" s="63"/>
      <c r="F28" s="63"/>
      <c r="G28" s="34">
        <v>600</v>
      </c>
      <c r="H28" s="35">
        <v>640</v>
      </c>
      <c r="I28" s="66">
        <f>IF(OR(ISBLANK(G28),ISBLANK(H28)),0,G28-H28)</f>
        <v>-40</v>
      </c>
      <c r="J28" s="25"/>
    </row>
    <row r="29" spans="1:10" s="20" customFormat="1" ht="18" customHeight="1" x14ac:dyDescent="0.25">
      <c r="A29" s="62" t="s">
        <v>21</v>
      </c>
      <c r="B29" s="63"/>
      <c r="C29" s="63"/>
      <c r="D29" s="63"/>
      <c r="E29" s="63"/>
      <c r="F29" s="63"/>
      <c r="G29" s="36"/>
      <c r="H29" s="37"/>
      <c r="I29" s="66">
        <f>IF(OR(ISBLANK(G29),ISBLANK(H29)),0,G29-H29)</f>
        <v>0</v>
      </c>
      <c r="J29" s="25"/>
    </row>
    <row r="30" spans="1:10" s="20" customFormat="1" ht="18" customHeight="1" x14ac:dyDescent="0.25">
      <c r="A30" s="62" t="s">
        <v>22</v>
      </c>
      <c r="B30" s="63"/>
      <c r="C30" s="63"/>
      <c r="D30" s="63"/>
      <c r="E30" s="63"/>
      <c r="F30" s="63"/>
      <c r="G30" s="36"/>
      <c r="H30" s="37"/>
      <c r="I30" s="66">
        <f>IF(OR(ISBLANK(G30),ISBLANK(H30)),0,G30-H30)</f>
        <v>0</v>
      </c>
      <c r="J30" s="25"/>
    </row>
    <row r="31" spans="1:10" s="20" customFormat="1" ht="18" customHeight="1" x14ac:dyDescent="0.25">
      <c r="A31" s="62" t="s">
        <v>18</v>
      </c>
      <c r="B31" s="63"/>
      <c r="C31" s="63"/>
      <c r="D31" s="63"/>
      <c r="E31" s="63"/>
      <c r="F31" s="63"/>
      <c r="G31" s="38"/>
      <c r="H31" s="39"/>
      <c r="I31" s="66">
        <f>IF(OR(ISBLANK(G31),ISBLANK(H31)),0,G31-H31)</f>
        <v>0</v>
      </c>
      <c r="J31" s="25"/>
    </row>
    <row r="32" spans="1:10" s="20" customFormat="1" ht="6.95" customHeight="1" x14ac:dyDescent="0.25">
      <c r="A32" s="62"/>
      <c r="B32" s="63"/>
      <c r="C32" s="63"/>
      <c r="D32" s="63"/>
      <c r="E32" s="63"/>
      <c r="F32" s="63"/>
      <c r="G32" s="68"/>
      <c r="H32" s="68"/>
      <c r="I32" s="68"/>
      <c r="J32" s="25"/>
    </row>
    <row r="33" spans="1:10" s="20" customFormat="1" ht="18" customHeight="1" x14ac:dyDescent="0.25">
      <c r="A33" s="74" t="str">
        <f>"TOTAL "&amp;A26</f>
        <v>TOTAL TRANSPORTATION</v>
      </c>
      <c r="B33" s="75"/>
      <c r="C33" s="75"/>
      <c r="D33" s="75"/>
      <c r="E33" s="75"/>
      <c r="F33" s="75"/>
      <c r="G33" s="76">
        <f>SUM(G28:G31)</f>
        <v>600</v>
      </c>
      <c r="H33" s="76">
        <f>SUM(H28:H31)</f>
        <v>640</v>
      </c>
      <c r="I33" s="76">
        <f>SUM(I28:I31)</f>
        <v>-40</v>
      </c>
      <c r="J33" s="40"/>
    </row>
    <row r="34" spans="1:10" s="20" customFormat="1" ht="12" customHeight="1" x14ac:dyDescent="0.25"/>
    <row r="35" spans="1:10" s="18" customFormat="1" ht="18" customHeight="1" x14ac:dyDescent="0.25">
      <c r="A35" s="74" t="s">
        <v>23</v>
      </c>
      <c r="B35" s="75"/>
      <c r="C35" s="75"/>
      <c r="D35" s="75"/>
      <c r="E35" s="75"/>
      <c r="F35" s="75"/>
      <c r="G35" s="76">
        <f>IF('[1]Budget Estimator'!$C$4="Auto Allocation",'[1]Budget Estimator'!$D14,'[1]Budget Estimator'!$G14)</f>
        <v>2671.4158504007123</v>
      </c>
      <c r="H35" s="76"/>
      <c r="I35" s="76">
        <f>IF(H43=0,0,G35-H43)</f>
        <v>2121.4158504007123</v>
      </c>
      <c r="J35" s="21"/>
    </row>
    <row r="36" spans="1:10" s="18" customFormat="1" ht="6.95" customHeight="1" x14ac:dyDescent="0.25">
      <c r="A36" s="69"/>
      <c r="B36" s="70"/>
      <c r="C36" s="70"/>
      <c r="D36" s="70"/>
      <c r="E36" s="70"/>
      <c r="F36" s="70"/>
      <c r="G36" s="72"/>
      <c r="H36" s="73"/>
      <c r="I36" s="73"/>
      <c r="J36" s="41"/>
    </row>
    <row r="37" spans="1:10" s="20" customFormat="1" ht="18" customHeight="1" x14ac:dyDescent="0.25">
      <c r="A37" s="62" t="s">
        <v>24</v>
      </c>
      <c r="B37" s="63"/>
      <c r="C37" s="63"/>
      <c r="D37" s="63"/>
      <c r="E37" s="63"/>
      <c r="F37" s="63"/>
      <c r="G37" s="34">
        <v>600</v>
      </c>
      <c r="H37" s="35">
        <v>550</v>
      </c>
      <c r="I37" s="66">
        <f>IF(OR(ISBLANK(G37),ISBLANK(H37)),0,G37-H37)</f>
        <v>50</v>
      </c>
      <c r="J37" s="25"/>
    </row>
    <row r="38" spans="1:10" s="20" customFormat="1" ht="18" customHeight="1" x14ac:dyDescent="0.25">
      <c r="A38" s="62" t="s">
        <v>25</v>
      </c>
      <c r="B38" s="63"/>
      <c r="C38" s="63"/>
      <c r="D38" s="63"/>
      <c r="E38" s="63"/>
      <c r="F38" s="63"/>
      <c r="G38" s="36"/>
      <c r="H38" s="37"/>
      <c r="I38" s="66">
        <f>IF(OR(ISBLANK(G38),ISBLANK(H38)),0,G38-H38)</f>
        <v>0</v>
      </c>
      <c r="J38" s="25"/>
    </row>
    <row r="39" spans="1:10" s="20" customFormat="1" ht="18" customHeight="1" x14ac:dyDescent="0.25">
      <c r="A39" s="62" t="s">
        <v>26</v>
      </c>
      <c r="B39" s="63"/>
      <c r="C39" s="63"/>
      <c r="D39" s="63"/>
      <c r="E39" s="63"/>
      <c r="F39" s="63"/>
      <c r="G39" s="36"/>
      <c r="H39" s="37"/>
      <c r="I39" s="66">
        <f>IF(OR(ISBLANK(G39),ISBLANK(H39)),0,G39-H39)</f>
        <v>0</v>
      </c>
      <c r="J39" s="25"/>
    </row>
    <row r="40" spans="1:10" s="20" customFormat="1" ht="18" customHeight="1" x14ac:dyDescent="0.25">
      <c r="A40" s="62" t="s">
        <v>27</v>
      </c>
      <c r="B40" s="63"/>
      <c r="C40" s="63"/>
      <c r="D40" s="63"/>
      <c r="E40" s="63"/>
      <c r="F40" s="63"/>
      <c r="G40" s="36"/>
      <c r="H40" s="37"/>
      <c r="I40" s="66">
        <f>IF(OR(ISBLANK(G40),ISBLANK(H40)),0,G40-H40)</f>
        <v>0</v>
      </c>
      <c r="J40" s="25"/>
    </row>
    <row r="41" spans="1:10" s="20" customFormat="1" ht="18" customHeight="1" x14ac:dyDescent="0.25">
      <c r="A41" s="62" t="s">
        <v>18</v>
      </c>
      <c r="B41" s="63"/>
      <c r="C41" s="63"/>
      <c r="D41" s="63"/>
      <c r="E41" s="63"/>
      <c r="F41" s="63"/>
      <c r="G41" s="38"/>
      <c r="H41" s="39"/>
      <c r="I41" s="66">
        <f>IF(OR(ISBLANK(G41),ISBLANK(H41)),0,G41-H41)</f>
        <v>0</v>
      </c>
      <c r="J41" s="25"/>
    </row>
    <row r="42" spans="1:10" s="20" customFormat="1" ht="6.95" customHeight="1" x14ac:dyDescent="0.25">
      <c r="A42" s="71"/>
      <c r="B42" s="63"/>
      <c r="C42" s="63"/>
      <c r="D42" s="63"/>
      <c r="E42" s="63"/>
      <c r="F42" s="63"/>
      <c r="G42" s="68"/>
      <c r="H42" s="68"/>
      <c r="I42" s="68"/>
      <c r="J42" s="30"/>
    </row>
    <row r="43" spans="1:10" s="20" customFormat="1" ht="18" customHeight="1" x14ac:dyDescent="0.25">
      <c r="A43" s="74" t="str">
        <f>"TOTAL "&amp;A35</f>
        <v>TOTAL FLOWERS</v>
      </c>
      <c r="B43" s="75"/>
      <c r="C43" s="75"/>
      <c r="D43" s="75"/>
      <c r="E43" s="75"/>
      <c r="F43" s="75"/>
      <c r="G43" s="76">
        <f>SUM(G37:G41)</f>
        <v>600</v>
      </c>
      <c r="H43" s="76">
        <f>SUM(H37:H41)</f>
        <v>550</v>
      </c>
      <c r="I43" s="76">
        <f>SUM(I37:I41)</f>
        <v>50</v>
      </c>
      <c r="J43" s="40"/>
    </row>
    <row r="44" spans="1:10" s="20" customFormat="1" ht="12" customHeight="1" x14ac:dyDescent="0.25"/>
    <row r="45" spans="1:10" s="18" customFormat="1" ht="18" customHeight="1" x14ac:dyDescent="0.25">
      <c r="A45" s="74" t="s">
        <v>28</v>
      </c>
      <c r="B45" s="75"/>
      <c r="C45" s="75"/>
      <c r="D45" s="75"/>
      <c r="E45" s="75"/>
      <c r="F45" s="75"/>
      <c r="G45" s="76">
        <f>IF('[1]Budget Estimator'!$C$4="Auto Allocation",'[1]Budget Estimator'!$D15,'[1]Budget Estimator'!$G15)</f>
        <v>2671.4158504007123</v>
      </c>
      <c r="H45" s="76"/>
      <c r="I45" s="76">
        <f>IF(H53=0,0,G45-H53)</f>
        <v>2021.4158504007123</v>
      </c>
      <c r="J45" s="21"/>
    </row>
    <row r="46" spans="1:10" s="18" customFormat="1" ht="6.95" customHeight="1" x14ac:dyDescent="0.25">
      <c r="A46" s="69"/>
      <c r="B46" s="70"/>
      <c r="C46" s="70"/>
      <c r="D46" s="70"/>
      <c r="E46" s="70"/>
      <c r="F46" s="70"/>
      <c r="G46" s="72"/>
      <c r="H46" s="73"/>
      <c r="I46" s="73"/>
      <c r="J46" s="41"/>
    </row>
    <row r="47" spans="1:10" s="20" customFormat="1" ht="18" customHeight="1" x14ac:dyDescent="0.25">
      <c r="A47" s="62" t="s">
        <v>29</v>
      </c>
      <c r="B47" s="63"/>
      <c r="C47" s="63"/>
      <c r="D47" s="63"/>
      <c r="E47" s="63"/>
      <c r="F47" s="63"/>
      <c r="G47" s="42">
        <v>600</v>
      </c>
      <c r="H47" s="43">
        <v>650</v>
      </c>
      <c r="I47" s="66">
        <f>IF(OR(ISBLANK(G47),ISBLANK(H47)),0,G47-H47)</f>
        <v>-50</v>
      </c>
      <c r="J47" s="25"/>
    </row>
    <row r="48" spans="1:10" s="20" customFormat="1" ht="18" customHeight="1" x14ac:dyDescent="0.25">
      <c r="A48" s="62" t="s">
        <v>30</v>
      </c>
      <c r="B48" s="63"/>
      <c r="C48" s="63"/>
      <c r="D48" s="63"/>
      <c r="E48" s="63"/>
      <c r="F48" s="63"/>
      <c r="G48" s="44"/>
      <c r="H48" s="45"/>
      <c r="I48" s="66">
        <f>IF(OR(ISBLANK(G48),ISBLANK(H48)),0,G48-H48)</f>
        <v>0</v>
      </c>
      <c r="J48" s="25"/>
    </row>
    <row r="49" spans="1:10" s="20" customFormat="1" ht="18" customHeight="1" x14ac:dyDescent="0.25">
      <c r="A49" s="62" t="s">
        <v>31</v>
      </c>
      <c r="B49" s="63"/>
      <c r="C49" s="63"/>
      <c r="D49" s="63"/>
      <c r="E49" s="63"/>
      <c r="F49" s="63"/>
      <c r="G49" s="44"/>
      <c r="H49" s="45"/>
      <c r="I49" s="66">
        <f>IF(OR(ISBLANK(G49),ISBLANK(H49)),0,G49-H49)</f>
        <v>0</v>
      </c>
      <c r="J49" s="25"/>
    </row>
    <row r="50" spans="1:10" s="20" customFormat="1" ht="18" customHeight="1" x14ac:dyDescent="0.25">
      <c r="A50" s="62" t="s">
        <v>32</v>
      </c>
      <c r="B50" s="63"/>
      <c r="C50" s="63"/>
      <c r="D50" s="63"/>
      <c r="E50" s="63"/>
      <c r="F50" s="63"/>
      <c r="G50" s="44"/>
      <c r="H50" s="45"/>
      <c r="I50" s="66">
        <f>IF(OR(ISBLANK(G50),ISBLANK(H50)),0,G50-H50)</f>
        <v>0</v>
      </c>
      <c r="J50" s="25"/>
    </row>
    <row r="51" spans="1:10" s="20" customFormat="1" ht="18" customHeight="1" x14ac:dyDescent="0.25">
      <c r="A51" s="62" t="s">
        <v>18</v>
      </c>
      <c r="B51" s="63"/>
      <c r="C51" s="63"/>
      <c r="D51" s="63"/>
      <c r="E51" s="63"/>
      <c r="F51" s="63"/>
      <c r="G51" s="46"/>
      <c r="H51" s="47"/>
      <c r="I51" s="66">
        <f>IF(OR(ISBLANK(G51),ISBLANK(H51)),0,G51-H51)</f>
        <v>0</v>
      </c>
      <c r="J51" s="25"/>
    </row>
    <row r="52" spans="1:10" s="20" customFormat="1" ht="6.95" customHeight="1" x14ac:dyDescent="0.25">
      <c r="A52" s="71"/>
      <c r="B52" s="63"/>
      <c r="C52" s="63"/>
      <c r="D52" s="63"/>
      <c r="E52" s="63"/>
      <c r="F52" s="63"/>
      <c r="G52" s="68"/>
      <c r="H52" s="68"/>
      <c r="I52" s="68"/>
      <c r="J52" s="25"/>
    </row>
    <row r="53" spans="1:10" s="20" customFormat="1" ht="18" customHeight="1" x14ac:dyDescent="0.25">
      <c r="A53" s="74" t="str">
        <f>"TOTAL "&amp;A45</f>
        <v>TOTAL GIFTS</v>
      </c>
      <c r="B53" s="75"/>
      <c r="C53" s="75"/>
      <c r="D53" s="75"/>
      <c r="E53" s="75"/>
      <c r="F53" s="75"/>
      <c r="G53" s="76">
        <f>SUM(G47:G51)</f>
        <v>600</v>
      </c>
      <c r="H53" s="76">
        <f>SUM(H47:H51)</f>
        <v>650</v>
      </c>
      <c r="I53" s="76">
        <f>SUM(I47:I51)</f>
        <v>-50</v>
      </c>
      <c r="J53" s="40"/>
    </row>
    <row r="54" spans="1:10" s="20" customFormat="1" ht="12" customHeight="1" x14ac:dyDescent="0.25"/>
    <row r="55" spans="1:10" s="18" customFormat="1" ht="18" customHeight="1" x14ac:dyDescent="0.25">
      <c r="A55" s="74" t="s">
        <v>33</v>
      </c>
      <c r="B55" s="75"/>
      <c r="C55" s="75"/>
      <c r="D55" s="75"/>
      <c r="E55" s="75"/>
      <c r="F55" s="75"/>
      <c r="G55" s="76">
        <f>IF('[1]Budget Estimator'!$C$4="Auto Allocation",'[1]Budget Estimator'!$D16,'[1]Budget Estimator'!$G16)</f>
        <v>4007.1237756010687</v>
      </c>
      <c r="H55" s="76"/>
      <c r="I55" s="76">
        <f>IF(H68=0,0,G55-H68)</f>
        <v>3157.1237756010687</v>
      </c>
      <c r="J55" s="21"/>
    </row>
    <row r="56" spans="1:10" s="18" customFormat="1" ht="6.95" customHeight="1" x14ac:dyDescent="0.25">
      <c r="A56" s="69"/>
      <c r="B56" s="70"/>
      <c r="C56" s="70"/>
      <c r="D56" s="70"/>
      <c r="E56" s="70"/>
      <c r="F56" s="70"/>
      <c r="G56" s="72"/>
      <c r="H56" s="73"/>
      <c r="I56" s="73"/>
      <c r="J56" s="41"/>
    </row>
    <row r="57" spans="1:10" s="20" customFormat="1" ht="18" customHeight="1" x14ac:dyDescent="0.25">
      <c r="A57" s="62" t="s">
        <v>34</v>
      </c>
      <c r="B57" s="63"/>
      <c r="C57" s="63"/>
      <c r="D57" s="63"/>
      <c r="E57" s="63"/>
      <c r="F57" s="63"/>
      <c r="G57" s="42">
        <v>900</v>
      </c>
      <c r="H57" s="43">
        <v>850</v>
      </c>
      <c r="I57" s="66">
        <f t="shared" ref="I57:I66" si="1">IF(OR(ISBLANK(G57),ISBLANK(H57)),0,G57-H57)</f>
        <v>50</v>
      </c>
      <c r="J57" s="25"/>
    </row>
    <row r="58" spans="1:10" s="20" customFormat="1" ht="18" customHeight="1" x14ac:dyDescent="0.25">
      <c r="A58" s="62" t="s">
        <v>35</v>
      </c>
      <c r="B58" s="63"/>
      <c r="C58" s="63"/>
      <c r="D58" s="63"/>
      <c r="E58" s="63"/>
      <c r="F58" s="63"/>
      <c r="G58" s="44"/>
      <c r="H58" s="45"/>
      <c r="I58" s="66">
        <f t="shared" si="1"/>
        <v>0</v>
      </c>
      <c r="J58" s="25"/>
    </row>
    <row r="59" spans="1:10" s="20" customFormat="1" ht="18" customHeight="1" x14ac:dyDescent="0.25">
      <c r="A59" s="62" t="s">
        <v>36</v>
      </c>
      <c r="B59" s="63"/>
      <c r="C59" s="63"/>
      <c r="D59" s="63"/>
      <c r="E59" s="63"/>
      <c r="F59" s="63"/>
      <c r="G59" s="44"/>
      <c r="H59" s="45"/>
      <c r="I59" s="66">
        <f t="shared" si="1"/>
        <v>0</v>
      </c>
      <c r="J59" s="25"/>
    </row>
    <row r="60" spans="1:10" s="20" customFormat="1" ht="18" customHeight="1" x14ac:dyDescent="0.25">
      <c r="A60" s="62" t="s">
        <v>37</v>
      </c>
      <c r="B60" s="63"/>
      <c r="C60" s="63"/>
      <c r="D60" s="63"/>
      <c r="E60" s="63"/>
      <c r="F60" s="63"/>
      <c r="G60" s="44"/>
      <c r="H60" s="45"/>
      <c r="I60" s="66">
        <f t="shared" si="1"/>
        <v>0</v>
      </c>
      <c r="J60" s="25"/>
    </row>
    <row r="61" spans="1:10" s="20" customFormat="1" ht="18" customHeight="1" x14ac:dyDescent="0.25">
      <c r="A61" s="62" t="s">
        <v>38</v>
      </c>
      <c r="B61" s="63"/>
      <c r="C61" s="63"/>
      <c r="D61" s="63"/>
      <c r="E61" s="63"/>
      <c r="F61" s="63"/>
      <c r="G61" s="44"/>
      <c r="H61" s="45"/>
      <c r="I61" s="66">
        <f t="shared" si="1"/>
        <v>0</v>
      </c>
      <c r="J61" s="25"/>
    </row>
    <row r="62" spans="1:10" s="20" customFormat="1" ht="18" customHeight="1" x14ac:dyDescent="0.25">
      <c r="A62" s="62" t="s">
        <v>39</v>
      </c>
      <c r="B62" s="63"/>
      <c r="C62" s="63"/>
      <c r="D62" s="63"/>
      <c r="E62" s="63"/>
      <c r="F62" s="63"/>
      <c r="G62" s="44"/>
      <c r="H62" s="45"/>
      <c r="I62" s="66">
        <f t="shared" si="1"/>
        <v>0</v>
      </c>
      <c r="J62" s="25"/>
    </row>
    <row r="63" spans="1:10" s="20" customFormat="1" ht="18" customHeight="1" x14ac:dyDescent="0.25">
      <c r="A63" s="62" t="s">
        <v>40</v>
      </c>
      <c r="B63" s="63"/>
      <c r="C63" s="63"/>
      <c r="D63" s="63"/>
      <c r="E63" s="63"/>
      <c r="F63" s="63"/>
      <c r="G63" s="44"/>
      <c r="H63" s="45"/>
      <c r="I63" s="66">
        <f t="shared" si="1"/>
        <v>0</v>
      </c>
      <c r="J63" s="25"/>
    </row>
    <row r="64" spans="1:10" s="20" customFormat="1" ht="18" customHeight="1" x14ac:dyDescent="0.25">
      <c r="A64" s="62" t="s">
        <v>41</v>
      </c>
      <c r="B64" s="63"/>
      <c r="C64" s="63"/>
      <c r="D64" s="63"/>
      <c r="E64" s="63"/>
      <c r="F64" s="63"/>
      <c r="G64" s="44"/>
      <c r="H64" s="45"/>
      <c r="I64" s="66">
        <f t="shared" si="1"/>
        <v>0</v>
      </c>
      <c r="J64" s="25"/>
    </row>
    <row r="65" spans="1:10" s="20" customFormat="1" ht="18" customHeight="1" x14ac:dyDescent="0.25">
      <c r="A65" s="62" t="s">
        <v>42</v>
      </c>
      <c r="B65" s="63"/>
      <c r="C65" s="63"/>
      <c r="D65" s="63"/>
      <c r="E65" s="63"/>
      <c r="F65" s="63"/>
      <c r="G65" s="44"/>
      <c r="H65" s="45"/>
      <c r="I65" s="66">
        <f t="shared" si="1"/>
        <v>0</v>
      </c>
      <c r="J65" s="25"/>
    </row>
    <row r="66" spans="1:10" s="20" customFormat="1" ht="18" customHeight="1" x14ac:dyDescent="0.25">
      <c r="A66" s="62" t="s">
        <v>18</v>
      </c>
      <c r="B66" s="63"/>
      <c r="C66" s="63"/>
      <c r="D66" s="63"/>
      <c r="E66" s="63"/>
      <c r="F66" s="63"/>
      <c r="G66" s="46"/>
      <c r="H66" s="47"/>
      <c r="I66" s="66">
        <f t="shared" si="1"/>
        <v>0</v>
      </c>
      <c r="J66" s="25"/>
    </row>
    <row r="67" spans="1:10" s="20" customFormat="1" ht="6.95" customHeight="1" x14ac:dyDescent="0.25">
      <c r="A67" s="71"/>
      <c r="B67" s="63"/>
      <c r="C67" s="63"/>
      <c r="D67" s="63"/>
      <c r="E67" s="63"/>
      <c r="F67" s="63"/>
      <c r="G67" s="68"/>
      <c r="H67" s="68"/>
      <c r="I67" s="68"/>
      <c r="J67" s="30"/>
    </row>
    <row r="68" spans="1:10" s="20" customFormat="1" ht="18" customHeight="1" x14ac:dyDescent="0.25">
      <c r="A68" s="74" t="str">
        <f>"TOTAL "&amp;A55</f>
        <v>TOTAL STATIONERY &amp; PRINTING</v>
      </c>
      <c r="B68" s="77"/>
      <c r="C68" s="77"/>
      <c r="D68" s="77"/>
      <c r="E68" s="77"/>
      <c r="F68" s="77"/>
      <c r="G68" s="78">
        <f>SUM(G57:G66)</f>
        <v>900</v>
      </c>
      <c r="H68" s="78">
        <f>SUM(H57:H66)</f>
        <v>850</v>
      </c>
      <c r="I68" s="78">
        <f>SUM(I57:I66)</f>
        <v>50</v>
      </c>
      <c r="J68" s="40"/>
    </row>
    <row r="69" spans="1:10" s="48" customFormat="1" ht="12" customHeight="1" x14ac:dyDescent="0.2"/>
    <row r="70" spans="1:10" s="50" customFormat="1" ht="18" customHeight="1" x14ac:dyDescent="0.25">
      <c r="A70" s="74" t="s">
        <v>43</v>
      </c>
      <c r="B70" s="75"/>
      <c r="C70" s="75"/>
      <c r="D70" s="75"/>
      <c r="E70" s="75"/>
      <c r="F70" s="75"/>
      <c r="G70" s="76">
        <f>IF('[1]Budget Estimator'!$C$4="Auto Allocation",'[1]Budget Estimator'!$D17,'[1]Budget Estimator'!$G17)</f>
        <v>2226.1798753339267</v>
      </c>
      <c r="H70" s="76"/>
      <c r="I70" s="76">
        <f>IF(H76=0,0,G70-H76)</f>
        <v>1676.1798753339267</v>
      </c>
      <c r="J70" s="49"/>
    </row>
    <row r="71" spans="1:10" s="50" customFormat="1" ht="6.95" customHeight="1" x14ac:dyDescent="0.2">
      <c r="A71" s="69"/>
      <c r="B71" s="70"/>
      <c r="C71" s="70"/>
      <c r="D71" s="70"/>
      <c r="E71" s="70"/>
      <c r="F71" s="70"/>
      <c r="G71" s="72"/>
      <c r="H71" s="73"/>
      <c r="I71" s="73"/>
      <c r="J71" s="51"/>
    </row>
    <row r="72" spans="1:10" s="48" customFormat="1" ht="18" customHeight="1" x14ac:dyDescent="0.2">
      <c r="A72" s="60" t="s">
        <v>44</v>
      </c>
      <c r="B72" s="61"/>
      <c r="C72" s="61"/>
      <c r="D72" s="61"/>
      <c r="E72" s="61"/>
      <c r="F72" s="61"/>
      <c r="G72" s="42">
        <v>500</v>
      </c>
      <c r="H72" s="43">
        <v>550</v>
      </c>
      <c r="I72" s="66">
        <f>IF(OR(ISBLANK(G72),ISBLANK(H72)),0,G72-H72)</f>
        <v>-50</v>
      </c>
      <c r="J72" s="52"/>
    </row>
    <row r="73" spans="1:10" s="48" customFormat="1" ht="18" customHeight="1" x14ac:dyDescent="0.2">
      <c r="A73" s="62" t="s">
        <v>45</v>
      </c>
      <c r="B73" s="63"/>
      <c r="C73" s="63"/>
      <c r="D73" s="63"/>
      <c r="E73" s="63"/>
      <c r="F73" s="63"/>
      <c r="G73" s="44"/>
      <c r="H73" s="45"/>
      <c r="I73" s="66">
        <f>IF(OR(ISBLANK(G73),ISBLANK(H73)),0,G73-H73)</f>
        <v>0</v>
      </c>
      <c r="J73" s="52"/>
    </row>
    <row r="74" spans="1:10" s="48" customFormat="1" ht="18" customHeight="1" x14ac:dyDescent="0.2">
      <c r="A74" s="62" t="s">
        <v>18</v>
      </c>
      <c r="B74" s="63"/>
      <c r="C74" s="63"/>
      <c r="D74" s="63"/>
      <c r="E74" s="63"/>
      <c r="F74" s="63"/>
      <c r="G74" s="46"/>
      <c r="H74" s="47"/>
      <c r="I74" s="66">
        <f>IF(OR(ISBLANK(G74),ISBLANK(H74)),0,G74-H74)</f>
        <v>0</v>
      </c>
      <c r="J74" s="52"/>
    </row>
    <row r="75" spans="1:10" s="48" customFormat="1" ht="6.95" customHeight="1" x14ac:dyDescent="0.2">
      <c r="A75" s="71"/>
      <c r="B75" s="63"/>
      <c r="C75" s="63"/>
      <c r="D75" s="63"/>
      <c r="E75" s="63"/>
      <c r="F75" s="63"/>
      <c r="G75" s="68"/>
      <c r="H75" s="68"/>
      <c r="I75" s="68"/>
      <c r="J75" s="52"/>
    </row>
    <row r="76" spans="1:10" s="48" customFormat="1" ht="18" customHeight="1" x14ac:dyDescent="0.25">
      <c r="A76" s="74" t="str">
        <f>"TOTAL "&amp;A70</f>
        <v>TOTAL MUSIC</v>
      </c>
      <c r="B76" s="75"/>
      <c r="C76" s="75"/>
      <c r="D76" s="75"/>
      <c r="E76" s="75"/>
      <c r="F76" s="75"/>
      <c r="G76" s="76">
        <f>SUM(G72:G74)</f>
        <v>500</v>
      </c>
      <c r="H76" s="76">
        <f>SUM(H72:H74)</f>
        <v>550</v>
      </c>
      <c r="I76" s="76">
        <f>SUM(I72:I74)</f>
        <v>-50</v>
      </c>
      <c r="J76" s="53"/>
    </row>
    <row r="77" spans="1:10" s="48" customFormat="1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10" s="50" customFormat="1" ht="18" customHeight="1" x14ac:dyDescent="0.25">
      <c r="A78" s="74" t="s">
        <v>46</v>
      </c>
      <c r="B78" s="75"/>
      <c r="C78" s="75"/>
      <c r="D78" s="75"/>
      <c r="E78" s="75"/>
      <c r="F78" s="75"/>
      <c r="G78" s="76">
        <f>IF('[1]Budget Estimator'!$C$4="Auto Allocation",'[1]Budget Estimator'!$D18,'[1]Budget Estimator'!$G18)</f>
        <v>1780.9439002671415</v>
      </c>
      <c r="H78" s="76"/>
      <c r="I78" s="76">
        <f>IF(H87=0,0,G78-H87)</f>
        <v>1380.9439002671415</v>
      </c>
      <c r="J78" s="49"/>
    </row>
    <row r="79" spans="1:10" s="50" customFormat="1" ht="6.95" customHeight="1" x14ac:dyDescent="0.2">
      <c r="A79" s="69"/>
      <c r="B79" s="70"/>
      <c r="C79" s="70"/>
      <c r="D79" s="70"/>
      <c r="E79" s="70"/>
      <c r="F79" s="70"/>
      <c r="G79" s="72"/>
      <c r="H79" s="73"/>
      <c r="I79" s="73"/>
      <c r="J79" s="51"/>
    </row>
    <row r="80" spans="1:10" s="48" customFormat="1" ht="18" customHeight="1" x14ac:dyDescent="0.2">
      <c r="A80" s="60" t="s">
        <v>47</v>
      </c>
      <c r="B80" s="61"/>
      <c r="C80" s="61"/>
      <c r="D80" s="61"/>
      <c r="E80" s="61"/>
      <c r="F80" s="61"/>
      <c r="G80" s="42">
        <v>400</v>
      </c>
      <c r="H80" s="43">
        <v>400</v>
      </c>
      <c r="I80" s="66">
        <f t="shared" ref="I80:I85" si="2">IF(OR(ISBLANK(G80),ISBLANK(H80)),0,G80-H80)</f>
        <v>0</v>
      </c>
      <c r="J80" s="52"/>
    </row>
    <row r="81" spans="1:10" s="48" customFormat="1" ht="18" customHeight="1" x14ac:dyDescent="0.2">
      <c r="A81" s="62" t="s">
        <v>48</v>
      </c>
      <c r="B81" s="63"/>
      <c r="C81" s="63"/>
      <c r="D81" s="63"/>
      <c r="E81" s="63"/>
      <c r="F81" s="63"/>
      <c r="G81" s="44"/>
      <c r="H81" s="45"/>
      <c r="I81" s="66">
        <f t="shared" si="2"/>
        <v>0</v>
      </c>
      <c r="J81" s="52"/>
    </row>
    <row r="82" spans="1:10" s="48" customFormat="1" ht="18" customHeight="1" x14ac:dyDescent="0.2">
      <c r="A82" s="62" t="s">
        <v>49</v>
      </c>
      <c r="B82" s="63"/>
      <c r="C82" s="63"/>
      <c r="D82" s="63"/>
      <c r="E82" s="63"/>
      <c r="F82" s="63"/>
      <c r="G82" s="44"/>
      <c r="H82" s="45"/>
      <c r="I82" s="66">
        <f t="shared" si="2"/>
        <v>0</v>
      </c>
      <c r="J82" s="52"/>
    </row>
    <row r="83" spans="1:10" s="48" customFormat="1" ht="18" customHeight="1" x14ac:dyDescent="0.2">
      <c r="A83" s="62" t="s">
        <v>50</v>
      </c>
      <c r="B83" s="63"/>
      <c r="C83" s="63"/>
      <c r="D83" s="63"/>
      <c r="E83" s="63"/>
      <c r="F83" s="63"/>
      <c r="G83" s="44"/>
      <c r="H83" s="45"/>
      <c r="I83" s="66">
        <f t="shared" si="2"/>
        <v>0</v>
      </c>
      <c r="J83" s="52"/>
    </row>
    <row r="84" spans="1:10" s="48" customFormat="1" ht="18" customHeight="1" x14ac:dyDescent="0.2">
      <c r="A84" s="62" t="s">
        <v>51</v>
      </c>
      <c r="B84" s="63"/>
      <c r="C84" s="63"/>
      <c r="D84" s="63"/>
      <c r="E84" s="63"/>
      <c r="F84" s="63"/>
      <c r="G84" s="44"/>
      <c r="H84" s="45"/>
      <c r="I84" s="66">
        <f t="shared" si="2"/>
        <v>0</v>
      </c>
      <c r="J84" s="52"/>
    </row>
    <row r="85" spans="1:10" s="48" customFormat="1" ht="18" customHeight="1" x14ac:dyDescent="0.2">
      <c r="A85" s="62" t="s">
        <v>18</v>
      </c>
      <c r="B85" s="63"/>
      <c r="C85" s="63"/>
      <c r="D85" s="63"/>
      <c r="E85" s="63"/>
      <c r="F85" s="63"/>
      <c r="G85" s="46"/>
      <c r="H85" s="47"/>
      <c r="I85" s="66">
        <f t="shared" si="2"/>
        <v>0</v>
      </c>
      <c r="J85" s="52"/>
    </row>
    <row r="86" spans="1:10" s="48" customFormat="1" ht="6.95" customHeight="1" x14ac:dyDescent="0.2">
      <c r="A86" s="71"/>
      <c r="B86" s="63"/>
      <c r="C86" s="63"/>
      <c r="D86" s="63"/>
      <c r="E86" s="63"/>
      <c r="F86" s="63"/>
      <c r="G86" s="68"/>
      <c r="H86" s="68"/>
      <c r="I86" s="68"/>
      <c r="J86" s="52"/>
    </row>
    <row r="87" spans="1:10" s="48" customFormat="1" ht="18" customHeight="1" x14ac:dyDescent="0.25">
      <c r="A87" s="74" t="str">
        <f>"TOTAL "&amp;A78</f>
        <v>TOTAL DECORATIONS</v>
      </c>
      <c r="B87" s="75"/>
      <c r="C87" s="75"/>
      <c r="D87" s="75"/>
      <c r="E87" s="75"/>
      <c r="F87" s="75"/>
      <c r="G87" s="76">
        <f>SUM(G80:G85)</f>
        <v>400</v>
      </c>
      <c r="H87" s="76">
        <f>SUM(H80:H85)</f>
        <v>400</v>
      </c>
      <c r="I87" s="76">
        <f>SUM(I80:I85)</f>
        <v>0</v>
      </c>
      <c r="J87" s="53"/>
    </row>
    <row r="88" spans="1:10" s="48" customFormat="1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</row>
    <row r="89" spans="1:10" s="50" customFormat="1" ht="18" customHeight="1" x14ac:dyDescent="0.25">
      <c r="A89" s="74" t="s">
        <v>52</v>
      </c>
      <c r="B89" s="75"/>
      <c r="C89" s="75"/>
      <c r="D89" s="75"/>
      <c r="E89" s="75"/>
      <c r="F89" s="75"/>
      <c r="G89" s="76">
        <f>IF('[1]Budget Estimator'!$C$4="Auto Allocation",'[1]Budget Estimator'!$D19,'[1]Budget Estimator'!$G19)</f>
        <v>1780.9439002671415</v>
      </c>
      <c r="H89" s="76"/>
      <c r="I89" s="76">
        <f>IF(H98=0,0,G89-H98)</f>
        <v>1430.9439002671415</v>
      </c>
      <c r="J89" s="49"/>
    </row>
    <row r="90" spans="1:10" s="50" customFormat="1" ht="6.95" customHeight="1" x14ac:dyDescent="0.2">
      <c r="A90" s="69"/>
      <c r="B90" s="70"/>
      <c r="C90" s="70"/>
      <c r="D90" s="70"/>
      <c r="E90" s="70"/>
      <c r="F90" s="70"/>
      <c r="G90" s="72"/>
      <c r="H90" s="73"/>
      <c r="I90" s="73"/>
      <c r="J90" s="51"/>
    </row>
    <row r="91" spans="1:10" s="48" customFormat="1" ht="18" customHeight="1" x14ac:dyDescent="0.2">
      <c r="A91" s="62" t="s">
        <v>53</v>
      </c>
      <c r="B91" s="63"/>
      <c r="C91" s="63"/>
      <c r="D91" s="63"/>
      <c r="E91" s="63"/>
      <c r="F91" s="63"/>
      <c r="G91" s="42">
        <v>400</v>
      </c>
      <c r="H91" s="43">
        <v>350</v>
      </c>
      <c r="I91" s="66">
        <f t="shared" ref="I91:I96" si="3">IF(OR(ISBLANK(G91),ISBLANK(H91)),0,G91-H91)</f>
        <v>50</v>
      </c>
      <c r="J91" s="52"/>
    </row>
    <row r="92" spans="1:10" s="48" customFormat="1" ht="18" customHeight="1" x14ac:dyDescent="0.2">
      <c r="A92" s="62" t="s">
        <v>54</v>
      </c>
      <c r="B92" s="63"/>
      <c r="C92" s="63"/>
      <c r="D92" s="63"/>
      <c r="E92" s="63"/>
      <c r="F92" s="63"/>
      <c r="G92" s="44"/>
      <c r="H92" s="45"/>
      <c r="I92" s="66">
        <f t="shared" si="3"/>
        <v>0</v>
      </c>
      <c r="J92" s="52"/>
    </row>
    <row r="93" spans="1:10" s="48" customFormat="1" ht="18" customHeight="1" x14ac:dyDescent="0.2">
      <c r="A93" s="62" t="s">
        <v>55</v>
      </c>
      <c r="B93" s="63"/>
      <c r="C93" s="63"/>
      <c r="D93" s="63"/>
      <c r="E93" s="63"/>
      <c r="F93" s="63"/>
      <c r="G93" s="44"/>
      <c r="H93" s="45"/>
      <c r="I93" s="66">
        <f t="shared" si="3"/>
        <v>0</v>
      </c>
      <c r="J93" s="52"/>
    </row>
    <row r="94" spans="1:10" s="48" customFormat="1" ht="18" customHeight="1" x14ac:dyDescent="0.2">
      <c r="A94" s="62" t="s">
        <v>56</v>
      </c>
      <c r="B94" s="63"/>
      <c r="C94" s="63"/>
      <c r="D94" s="63"/>
      <c r="E94" s="63"/>
      <c r="F94" s="63"/>
      <c r="G94" s="44"/>
      <c r="H94" s="45"/>
      <c r="I94" s="66">
        <f t="shared" si="3"/>
        <v>0</v>
      </c>
      <c r="J94" s="52"/>
    </row>
    <row r="95" spans="1:10" s="48" customFormat="1" ht="18" customHeight="1" x14ac:dyDescent="0.2">
      <c r="A95" s="62" t="s">
        <v>57</v>
      </c>
      <c r="B95" s="63"/>
      <c r="C95" s="63"/>
      <c r="D95" s="63"/>
      <c r="E95" s="63"/>
      <c r="F95" s="63"/>
      <c r="G95" s="44"/>
      <c r="H95" s="45"/>
      <c r="I95" s="66">
        <f t="shared" si="3"/>
        <v>0</v>
      </c>
      <c r="J95" s="52"/>
    </row>
    <row r="96" spans="1:10" s="48" customFormat="1" ht="18" customHeight="1" x14ac:dyDescent="0.2">
      <c r="A96" s="62" t="s">
        <v>18</v>
      </c>
      <c r="B96" s="63"/>
      <c r="C96" s="63"/>
      <c r="D96" s="63"/>
      <c r="E96" s="63"/>
      <c r="F96" s="63"/>
      <c r="G96" s="46"/>
      <c r="H96" s="47"/>
      <c r="I96" s="66">
        <f t="shared" si="3"/>
        <v>0</v>
      </c>
      <c r="J96" s="52"/>
    </row>
    <row r="97" spans="1:10" s="48" customFormat="1" ht="6.95" customHeight="1" x14ac:dyDescent="0.2">
      <c r="A97" s="71"/>
      <c r="B97" s="63"/>
      <c r="C97" s="63"/>
      <c r="D97" s="63"/>
      <c r="E97" s="63"/>
      <c r="F97" s="63"/>
      <c r="G97" s="68"/>
      <c r="H97" s="68"/>
      <c r="I97" s="68"/>
      <c r="J97" s="52"/>
    </row>
    <row r="98" spans="1:10" s="48" customFormat="1" ht="18" customHeight="1" x14ac:dyDescent="0.25">
      <c r="A98" s="74" t="str">
        <f>"TOTAL "&amp;A89</f>
        <v>TOTAL PHOTOGRAPHY</v>
      </c>
      <c r="B98" s="75"/>
      <c r="C98" s="75"/>
      <c r="D98" s="75"/>
      <c r="E98" s="75"/>
      <c r="F98" s="75"/>
      <c r="G98" s="76">
        <f>SUM(G91:G96)</f>
        <v>400</v>
      </c>
      <c r="H98" s="76">
        <f>SUM(H91:H96)</f>
        <v>350</v>
      </c>
      <c r="I98" s="76">
        <f>SUM(I91:I96)</f>
        <v>50</v>
      </c>
      <c r="J98" s="53"/>
    </row>
    <row r="99" spans="1:10" s="48" customFormat="1" ht="12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</row>
    <row r="100" spans="1:10" s="50" customFormat="1" ht="18" customHeight="1" x14ac:dyDescent="0.25">
      <c r="A100" s="74" t="s">
        <v>58</v>
      </c>
      <c r="B100" s="75"/>
      <c r="C100" s="75"/>
      <c r="D100" s="75"/>
      <c r="E100" s="75"/>
      <c r="F100" s="75"/>
      <c r="G100" s="76">
        <f>IF('[1]Budget Estimator'!$C$4="Auto Allocation",'[1]Budget Estimator'!$D20,'[1]Budget Estimator'!$G20)</f>
        <v>2003.5618878005344</v>
      </c>
      <c r="H100" s="76"/>
      <c r="I100" s="76">
        <f>IF(H112=0,0,G100-H112)</f>
        <v>1503.5618878005344</v>
      </c>
      <c r="J100" s="49"/>
    </row>
    <row r="101" spans="1:10" s="50" customFormat="1" ht="6.95" customHeight="1" x14ac:dyDescent="0.2">
      <c r="A101" s="69"/>
      <c r="B101" s="70"/>
      <c r="C101" s="70"/>
      <c r="D101" s="70"/>
      <c r="E101" s="70"/>
      <c r="F101" s="70"/>
      <c r="G101" s="72"/>
      <c r="H101" s="73"/>
      <c r="I101" s="73"/>
      <c r="J101" s="51"/>
    </row>
    <row r="102" spans="1:10" s="48" customFormat="1" ht="18" customHeight="1" x14ac:dyDescent="0.2">
      <c r="A102" s="60" t="s">
        <v>59</v>
      </c>
      <c r="B102" s="61"/>
      <c r="C102" s="61"/>
      <c r="D102" s="61"/>
      <c r="E102" s="61"/>
      <c r="F102" s="61"/>
      <c r="G102" s="42">
        <v>450</v>
      </c>
      <c r="H102" s="43">
        <v>500</v>
      </c>
      <c r="I102" s="66">
        <f t="shared" ref="I102:I110" si="4">IF(OR(ISBLANK(G102),ISBLANK(H102)),0,G102-H102)</f>
        <v>-50</v>
      </c>
      <c r="J102" s="52"/>
    </row>
    <row r="103" spans="1:10" s="48" customFormat="1" ht="18" customHeight="1" x14ac:dyDescent="0.2">
      <c r="A103" s="60" t="s">
        <v>60</v>
      </c>
      <c r="B103" s="61"/>
      <c r="C103" s="61"/>
      <c r="D103" s="61"/>
      <c r="E103" s="61"/>
      <c r="F103" s="61"/>
      <c r="G103" s="44"/>
      <c r="H103" s="45"/>
      <c r="I103" s="66">
        <f t="shared" si="4"/>
        <v>0</v>
      </c>
      <c r="J103" s="52"/>
    </row>
    <row r="104" spans="1:10" s="48" customFormat="1" ht="18" customHeight="1" x14ac:dyDescent="0.2">
      <c r="A104" s="62" t="s">
        <v>61</v>
      </c>
      <c r="B104" s="63"/>
      <c r="C104" s="63"/>
      <c r="D104" s="63"/>
      <c r="E104" s="63"/>
      <c r="F104" s="63"/>
      <c r="G104" s="44"/>
      <c r="H104" s="45"/>
      <c r="I104" s="66">
        <f t="shared" si="4"/>
        <v>0</v>
      </c>
      <c r="J104" s="52"/>
    </row>
    <row r="105" spans="1:10" s="48" customFormat="1" ht="18" customHeight="1" x14ac:dyDescent="0.2">
      <c r="A105" s="62" t="s">
        <v>62</v>
      </c>
      <c r="B105" s="63"/>
      <c r="C105" s="63"/>
      <c r="D105" s="63"/>
      <c r="E105" s="63"/>
      <c r="F105" s="63"/>
      <c r="G105" s="44"/>
      <c r="H105" s="45"/>
      <c r="I105" s="66">
        <f t="shared" si="4"/>
        <v>0</v>
      </c>
      <c r="J105" s="52"/>
    </row>
    <row r="106" spans="1:10" s="48" customFormat="1" ht="18" customHeight="1" x14ac:dyDescent="0.2">
      <c r="A106" s="62" t="s">
        <v>63</v>
      </c>
      <c r="B106" s="63"/>
      <c r="C106" s="63"/>
      <c r="D106" s="63"/>
      <c r="E106" s="63"/>
      <c r="F106" s="63"/>
      <c r="G106" s="44"/>
      <c r="H106" s="45"/>
      <c r="I106" s="66">
        <f t="shared" si="4"/>
        <v>0</v>
      </c>
      <c r="J106" s="52"/>
    </row>
    <row r="107" spans="1:10" s="48" customFormat="1" ht="18" customHeight="1" x14ac:dyDescent="0.2">
      <c r="A107" s="62" t="s">
        <v>64</v>
      </c>
      <c r="B107" s="63"/>
      <c r="C107" s="63"/>
      <c r="D107" s="63"/>
      <c r="E107" s="63"/>
      <c r="F107" s="63"/>
      <c r="G107" s="44"/>
      <c r="H107" s="45"/>
      <c r="I107" s="66">
        <f t="shared" si="4"/>
        <v>0</v>
      </c>
      <c r="J107" s="52"/>
    </row>
    <row r="108" spans="1:10" s="48" customFormat="1" ht="18" customHeight="1" x14ac:dyDescent="0.2">
      <c r="A108" s="62" t="s">
        <v>65</v>
      </c>
      <c r="B108" s="63"/>
      <c r="C108" s="63"/>
      <c r="D108" s="63"/>
      <c r="E108" s="63"/>
      <c r="F108" s="63"/>
      <c r="G108" s="44"/>
      <c r="H108" s="45"/>
      <c r="I108" s="66">
        <f t="shared" si="4"/>
        <v>0</v>
      </c>
      <c r="J108" s="52"/>
    </row>
    <row r="109" spans="1:10" s="48" customFormat="1" ht="18" customHeight="1" x14ac:dyDescent="0.2">
      <c r="A109" s="62" t="s">
        <v>66</v>
      </c>
      <c r="B109" s="63"/>
      <c r="C109" s="63"/>
      <c r="D109" s="63"/>
      <c r="E109" s="63"/>
      <c r="F109" s="63"/>
      <c r="G109" s="44"/>
      <c r="H109" s="45"/>
      <c r="I109" s="66">
        <f t="shared" si="4"/>
        <v>0</v>
      </c>
      <c r="J109" s="52"/>
    </row>
    <row r="110" spans="1:10" s="48" customFormat="1" ht="18" customHeight="1" x14ac:dyDescent="0.2">
      <c r="A110" s="62" t="s">
        <v>18</v>
      </c>
      <c r="B110" s="63"/>
      <c r="C110" s="63"/>
      <c r="D110" s="63"/>
      <c r="E110" s="63"/>
      <c r="F110" s="63"/>
      <c r="G110" s="46"/>
      <c r="H110" s="47"/>
      <c r="I110" s="66">
        <f t="shared" si="4"/>
        <v>0</v>
      </c>
      <c r="J110" s="52"/>
    </row>
    <row r="111" spans="1:10" s="48" customFormat="1" ht="6.95" customHeight="1" x14ac:dyDescent="0.2">
      <c r="A111" s="71"/>
      <c r="B111" s="63"/>
      <c r="C111" s="63"/>
      <c r="D111" s="63"/>
      <c r="E111" s="63"/>
      <c r="F111" s="63"/>
      <c r="G111" s="68"/>
      <c r="H111" s="68"/>
      <c r="I111" s="68"/>
      <c r="J111" s="52"/>
    </row>
    <row r="112" spans="1:10" s="48" customFormat="1" ht="18" customHeight="1" x14ac:dyDescent="0.25">
      <c r="A112" s="74" t="str">
        <f>"TOTAL "&amp;A100</f>
        <v>TOTAL RECEPTION</v>
      </c>
      <c r="B112" s="75"/>
      <c r="C112" s="75"/>
      <c r="D112" s="75"/>
      <c r="E112" s="75"/>
      <c r="F112" s="75"/>
      <c r="G112" s="76">
        <f>SUM(G102:G110)</f>
        <v>450</v>
      </c>
      <c r="H112" s="76">
        <f>SUM(H102:H110)</f>
        <v>500</v>
      </c>
      <c r="I112" s="76">
        <f>SUM(I102:I110)</f>
        <v>-50</v>
      </c>
      <c r="J112" s="53"/>
    </row>
    <row r="113" spans="1:11" s="48" customFormat="1" ht="12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11" s="50" customFormat="1" ht="18" customHeight="1" x14ac:dyDescent="0.25">
      <c r="A114" s="74" t="s">
        <v>67</v>
      </c>
      <c r="B114" s="75"/>
      <c r="C114" s="75"/>
      <c r="D114" s="75"/>
      <c r="E114" s="75"/>
      <c r="F114" s="75"/>
      <c r="G114" s="76">
        <f>IF('[1]Budget Estimator'!$C$4="Auto Allocation",'[1]Budget Estimator'!$D21,'[1]Budget Estimator'!$G21)</f>
        <v>1335.7079252003562</v>
      </c>
      <c r="H114" s="76"/>
      <c r="I114" s="76">
        <f>IF(H128=0,0,G114-H128)</f>
        <v>985.70792520035616</v>
      </c>
      <c r="J114" s="49"/>
    </row>
    <row r="115" spans="1:11" s="50" customFormat="1" ht="6.95" customHeight="1" x14ac:dyDescent="0.2">
      <c r="A115" s="69"/>
      <c r="B115" s="70"/>
      <c r="C115" s="70"/>
      <c r="D115" s="70"/>
      <c r="E115" s="70"/>
      <c r="F115" s="70"/>
      <c r="G115" s="72"/>
      <c r="H115" s="73"/>
      <c r="I115" s="73"/>
      <c r="J115" s="51"/>
    </row>
    <row r="116" spans="1:11" s="48" customFormat="1" ht="18" customHeight="1" x14ac:dyDescent="0.25">
      <c r="A116" s="60" t="s">
        <v>68</v>
      </c>
      <c r="B116" s="61"/>
      <c r="C116" s="61"/>
      <c r="D116" s="61"/>
      <c r="E116" s="61"/>
      <c r="F116" s="61"/>
      <c r="G116" s="42">
        <v>300</v>
      </c>
      <c r="H116" s="43">
        <v>350</v>
      </c>
      <c r="I116" s="66">
        <f t="shared" ref="I116:I126" si="5">IF(OR(ISBLANK(G116),ISBLANK(H116)),0,G116-H116)</f>
        <v>-50</v>
      </c>
      <c r="J116" s="52"/>
      <c r="K116"/>
    </row>
    <row r="117" spans="1:11" s="48" customFormat="1" ht="18" customHeight="1" x14ac:dyDescent="0.2">
      <c r="A117" s="62" t="s">
        <v>69</v>
      </c>
      <c r="B117" s="63"/>
      <c r="C117" s="63"/>
      <c r="D117" s="63"/>
      <c r="E117" s="63"/>
      <c r="F117" s="63"/>
      <c r="G117" s="44"/>
      <c r="H117" s="45"/>
      <c r="I117" s="66">
        <f t="shared" si="5"/>
        <v>0</v>
      </c>
      <c r="J117" s="52"/>
    </row>
    <row r="118" spans="1:11" s="48" customFormat="1" ht="18" customHeight="1" x14ac:dyDescent="0.2">
      <c r="A118" s="60" t="s">
        <v>70</v>
      </c>
      <c r="B118" s="61"/>
      <c r="C118" s="61"/>
      <c r="D118" s="61"/>
      <c r="E118" s="61"/>
      <c r="F118" s="61"/>
      <c r="G118" s="44"/>
      <c r="H118" s="45"/>
      <c r="I118" s="66">
        <f t="shared" si="5"/>
        <v>0</v>
      </c>
      <c r="J118" s="52"/>
    </row>
    <row r="119" spans="1:11" s="48" customFormat="1" ht="18" customHeight="1" x14ac:dyDescent="0.2">
      <c r="A119" s="62" t="s">
        <v>71</v>
      </c>
      <c r="B119" s="63"/>
      <c r="C119" s="63"/>
      <c r="D119" s="63"/>
      <c r="E119" s="63"/>
      <c r="F119" s="63"/>
      <c r="G119" s="44"/>
      <c r="H119" s="45"/>
      <c r="I119" s="66">
        <f t="shared" si="5"/>
        <v>0</v>
      </c>
      <c r="J119" s="52"/>
    </row>
    <row r="120" spans="1:11" s="48" customFormat="1" ht="18" customHeight="1" x14ac:dyDescent="0.2">
      <c r="A120" s="62" t="s">
        <v>72</v>
      </c>
      <c r="B120" s="63"/>
      <c r="C120" s="63"/>
      <c r="D120" s="63"/>
      <c r="E120" s="63"/>
      <c r="F120" s="63"/>
      <c r="G120" s="44"/>
      <c r="H120" s="45"/>
      <c r="I120" s="66">
        <f t="shared" si="5"/>
        <v>0</v>
      </c>
      <c r="J120" s="52"/>
    </row>
    <row r="121" spans="1:11" s="48" customFormat="1" ht="18" customHeight="1" x14ac:dyDescent="0.2">
      <c r="A121" s="62" t="s">
        <v>73</v>
      </c>
      <c r="B121" s="63"/>
      <c r="C121" s="63"/>
      <c r="D121" s="63"/>
      <c r="E121" s="63"/>
      <c r="F121" s="63"/>
      <c r="G121" s="44"/>
      <c r="H121" s="45"/>
      <c r="I121" s="66">
        <f t="shared" si="5"/>
        <v>0</v>
      </c>
      <c r="J121" s="52"/>
    </row>
    <row r="122" spans="1:11" s="48" customFormat="1" ht="18" customHeight="1" x14ac:dyDescent="0.2">
      <c r="A122" s="62" t="s">
        <v>74</v>
      </c>
      <c r="B122" s="63"/>
      <c r="C122" s="63"/>
      <c r="D122" s="63"/>
      <c r="E122" s="63"/>
      <c r="F122" s="63"/>
      <c r="G122" s="44"/>
      <c r="H122" s="45"/>
      <c r="I122" s="66">
        <f t="shared" si="5"/>
        <v>0</v>
      </c>
      <c r="J122" s="52"/>
    </row>
    <row r="123" spans="1:11" s="48" customFormat="1" ht="18" customHeight="1" x14ac:dyDescent="0.2">
      <c r="A123" s="62" t="s">
        <v>75</v>
      </c>
      <c r="B123" s="63"/>
      <c r="C123" s="63"/>
      <c r="D123" s="63"/>
      <c r="E123" s="63"/>
      <c r="F123" s="63"/>
      <c r="G123" s="44"/>
      <c r="H123" s="45"/>
      <c r="I123" s="66">
        <f t="shared" si="5"/>
        <v>0</v>
      </c>
      <c r="J123" s="52"/>
    </row>
    <row r="124" spans="1:11" s="48" customFormat="1" ht="18" customHeight="1" x14ac:dyDescent="0.2">
      <c r="A124" s="62" t="s">
        <v>76</v>
      </c>
      <c r="B124" s="63"/>
      <c r="C124" s="63"/>
      <c r="D124" s="63"/>
      <c r="E124" s="63"/>
      <c r="F124" s="63"/>
      <c r="G124" s="44"/>
      <c r="H124" s="45"/>
      <c r="I124" s="66">
        <f t="shared" si="5"/>
        <v>0</v>
      </c>
      <c r="J124" s="52"/>
    </row>
    <row r="125" spans="1:11" s="48" customFormat="1" ht="18" customHeight="1" x14ac:dyDescent="0.2">
      <c r="A125" s="62" t="s">
        <v>77</v>
      </c>
      <c r="B125" s="63"/>
      <c r="C125" s="63"/>
      <c r="D125" s="63"/>
      <c r="E125" s="63"/>
      <c r="F125" s="63"/>
      <c r="G125" s="44"/>
      <c r="H125" s="45"/>
      <c r="I125" s="66">
        <f t="shared" si="5"/>
        <v>0</v>
      </c>
      <c r="J125" s="52"/>
    </row>
    <row r="126" spans="1:11" s="48" customFormat="1" ht="18" customHeight="1" x14ac:dyDescent="0.2">
      <c r="A126" s="62" t="s">
        <v>18</v>
      </c>
      <c r="B126" s="63"/>
      <c r="C126" s="63"/>
      <c r="D126" s="63"/>
      <c r="E126" s="63"/>
      <c r="F126" s="63"/>
      <c r="G126" s="46"/>
      <c r="H126" s="47"/>
      <c r="I126" s="66">
        <f t="shared" si="5"/>
        <v>0</v>
      </c>
      <c r="J126" s="52"/>
    </row>
    <row r="127" spans="1:11" s="48" customFormat="1" ht="6.95" customHeight="1" x14ac:dyDescent="0.2">
      <c r="A127" s="71"/>
      <c r="B127" s="63"/>
      <c r="C127" s="63"/>
      <c r="D127" s="63"/>
      <c r="E127" s="63"/>
      <c r="F127" s="63"/>
      <c r="G127" s="68"/>
      <c r="H127" s="68"/>
      <c r="I127" s="68"/>
      <c r="J127" s="52"/>
    </row>
    <row r="128" spans="1:11" s="48" customFormat="1" ht="18" customHeight="1" x14ac:dyDescent="0.25">
      <c r="A128" s="74" t="str">
        <f>"TOTAL "&amp;A114</f>
        <v>TOTAL OTHER EXPENSES</v>
      </c>
      <c r="B128" s="75"/>
      <c r="C128" s="75"/>
      <c r="D128" s="75"/>
      <c r="E128" s="75"/>
      <c r="F128" s="75"/>
      <c r="G128" s="76">
        <f>SUM(G116:G126)</f>
        <v>300</v>
      </c>
      <c r="H128" s="76">
        <f>SUM(H116:H126)</f>
        <v>350</v>
      </c>
      <c r="I128" s="76">
        <f>SUM(I116:I126)</f>
        <v>-50</v>
      </c>
      <c r="J128" s="53"/>
    </row>
  </sheetData>
  <mergeCells count="2">
    <mergeCell ref="C1:H2"/>
    <mergeCell ref="A3:I3"/>
  </mergeCells>
  <printOptions horizontalCentered="1"/>
  <pageMargins left="0.19685039370078741" right="0.19685039370078741" top="0.19685039370078741" bottom="0.31496062992125984" header="0.31496062992125984" footer="0.11811023622047245"/>
  <pageSetup paperSize="9" scale="80" orientation="portrait" r:id="rId1"/>
  <headerFooter>
    <oddFooter>&amp;L&amp;9Budget Spreadsheets by Spreadsheet123.com&amp;C&amp;P&amp;R&amp;9© 2013 Spreadsheet123 LTD.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Wedding Budget</vt:lpstr>
      <vt:lpstr>'Wedding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2019-03-22T11:05:16Z</dcterms:created>
  <dcterms:modified xsi:type="dcterms:W3CDTF">2019-03-22T12:11:45Z</dcterms:modified>
</cp:coreProperties>
</file>